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tabRatio="500"/>
  </bookViews>
  <sheets>
    <sheet name="3月菜單-午餐" sheetId="1" r:id="rId1"/>
    <sheet name="3.3-3.7" sheetId="2" r:id="rId2"/>
    <sheet name="3.10-3.14" sheetId="3" r:id="rId3"/>
    <sheet name="3.17-3.21" sheetId="4" r:id="rId4"/>
    <sheet name="3.24-3.28" sheetId="5" r:id="rId5"/>
    <sheet name="3.31" sheetId="6" r:id="rId6"/>
  </sheets>
  <definedNames>
    <definedName name="_xlnm.Print_Area" localSheetId="0">'3月菜單-午餐'!$A$1:$Q$27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5" l="1"/>
  <c r="I15" i="5"/>
  <c r="M15" i="5"/>
  <c r="E21" i="4" l="1"/>
  <c r="U21" i="4"/>
  <c r="U21" i="3"/>
  <c r="E21" i="3"/>
  <c r="U21" i="2"/>
  <c r="E21" i="2"/>
  <c r="E21" i="6"/>
  <c r="E21" i="5"/>
  <c r="U21" i="5"/>
  <c r="M19" i="2"/>
  <c r="M18" i="2"/>
  <c r="M17" i="2"/>
  <c r="M16" i="2"/>
  <c r="M15" i="2"/>
  <c r="U17" i="5"/>
  <c r="M11" i="3" l="1"/>
  <c r="E38" i="6"/>
  <c r="E37" i="6"/>
  <c r="E36" i="6"/>
  <c r="E35" i="6"/>
  <c r="E34" i="6"/>
  <c r="E33" i="6"/>
  <c r="E39" i="6" s="1"/>
  <c r="E27" i="6"/>
  <c r="E26" i="6"/>
  <c r="E16" i="6"/>
  <c r="E15" i="6"/>
  <c r="E8" i="6"/>
  <c r="E7" i="6"/>
  <c r="E5" i="6"/>
  <c r="U38" i="5"/>
  <c r="Q38" i="5"/>
  <c r="M38" i="5"/>
  <c r="I38" i="5"/>
  <c r="E38" i="5"/>
  <c r="U37" i="5"/>
  <c r="Q37" i="5"/>
  <c r="M37" i="5"/>
  <c r="I37" i="5"/>
  <c r="E37" i="5"/>
  <c r="U36" i="5"/>
  <c r="Q36" i="5"/>
  <c r="M36" i="5"/>
  <c r="I36" i="5"/>
  <c r="E36" i="5"/>
  <c r="U35" i="5"/>
  <c r="U39" i="5" s="1"/>
  <c r="Q35" i="5"/>
  <c r="M35" i="5"/>
  <c r="I35" i="5"/>
  <c r="E35" i="5"/>
  <c r="U34" i="5"/>
  <c r="Q34" i="5"/>
  <c r="M34" i="5"/>
  <c r="I34" i="5"/>
  <c r="E34" i="5"/>
  <c r="U33" i="5"/>
  <c r="Q33" i="5"/>
  <c r="M33" i="5"/>
  <c r="I33" i="5"/>
  <c r="E33" i="5"/>
  <c r="I29" i="5"/>
  <c r="Q28" i="5"/>
  <c r="I28" i="5"/>
  <c r="T27" i="5"/>
  <c r="U27" i="5" s="1"/>
  <c r="Q27" i="5"/>
  <c r="M27" i="5"/>
  <c r="I27" i="5"/>
  <c r="E27" i="5"/>
  <c r="U26" i="5"/>
  <c r="Q26" i="5"/>
  <c r="M26" i="5"/>
  <c r="I26" i="5"/>
  <c r="E26" i="5"/>
  <c r="Q21" i="5"/>
  <c r="I21" i="5"/>
  <c r="Q17" i="5"/>
  <c r="U16" i="5"/>
  <c r="Q16" i="5"/>
  <c r="U15" i="5"/>
  <c r="Q15" i="5"/>
  <c r="M12" i="5"/>
  <c r="M10" i="5"/>
  <c r="M9" i="5"/>
  <c r="I9" i="5"/>
  <c r="Q8" i="5"/>
  <c r="M8" i="5"/>
  <c r="I8" i="5"/>
  <c r="E8" i="5"/>
  <c r="U7" i="5"/>
  <c r="Q7" i="5"/>
  <c r="M7" i="5"/>
  <c r="I7" i="5"/>
  <c r="E7" i="5"/>
  <c r="U6" i="5"/>
  <c r="Q6" i="5"/>
  <c r="M6" i="5"/>
  <c r="I6" i="5"/>
  <c r="U5" i="5"/>
  <c r="Q5" i="5"/>
  <c r="M5" i="5"/>
  <c r="I5" i="5"/>
  <c r="E5" i="5"/>
  <c r="U38" i="4"/>
  <c r="Q38" i="4"/>
  <c r="M38" i="4"/>
  <c r="I38" i="4"/>
  <c r="E38" i="4"/>
  <c r="U37" i="4"/>
  <c r="Q37" i="4"/>
  <c r="M37" i="4"/>
  <c r="I37" i="4"/>
  <c r="E37" i="4"/>
  <c r="U36" i="4"/>
  <c r="Q36" i="4"/>
  <c r="M36" i="4"/>
  <c r="I36" i="4"/>
  <c r="E36" i="4"/>
  <c r="U35" i="4"/>
  <c r="Q35" i="4"/>
  <c r="M35" i="4"/>
  <c r="I35" i="4"/>
  <c r="E35" i="4"/>
  <c r="U34" i="4"/>
  <c r="Q34" i="4"/>
  <c r="M34" i="4"/>
  <c r="I34" i="4"/>
  <c r="E34" i="4"/>
  <c r="U33" i="4"/>
  <c r="Q33" i="4"/>
  <c r="M33" i="4"/>
  <c r="I33" i="4"/>
  <c r="E33" i="4"/>
  <c r="Q29" i="4"/>
  <c r="U27" i="4"/>
  <c r="Q27" i="4"/>
  <c r="U26" i="4"/>
  <c r="Q26" i="4"/>
  <c r="I26" i="4"/>
  <c r="E26" i="4"/>
  <c r="Q21" i="4"/>
  <c r="I21" i="4"/>
  <c r="I19" i="4"/>
  <c r="I18" i="4"/>
  <c r="Q17" i="4"/>
  <c r="I17" i="4"/>
  <c r="U16" i="4"/>
  <c r="Q16" i="4"/>
  <c r="I16" i="4"/>
  <c r="U15" i="4"/>
  <c r="Q15" i="4"/>
  <c r="I15" i="4"/>
  <c r="M11" i="4"/>
  <c r="E11" i="4"/>
  <c r="M10" i="4"/>
  <c r="Q9" i="4"/>
  <c r="M9" i="4"/>
  <c r="I9" i="4"/>
  <c r="Q8" i="4"/>
  <c r="M8" i="4"/>
  <c r="I8" i="4"/>
  <c r="U7" i="4"/>
  <c r="Q7" i="4"/>
  <c r="M7" i="4"/>
  <c r="I7" i="4"/>
  <c r="U6" i="4"/>
  <c r="Q6" i="4"/>
  <c r="M6" i="4"/>
  <c r="I6" i="4"/>
  <c r="U5" i="4"/>
  <c r="Q5" i="4"/>
  <c r="M5" i="4"/>
  <c r="I5" i="4"/>
  <c r="E5" i="4"/>
  <c r="U38" i="3"/>
  <c r="Q38" i="3"/>
  <c r="M38" i="3"/>
  <c r="I38" i="3"/>
  <c r="E38" i="3"/>
  <c r="U37" i="3"/>
  <c r="Q37" i="3"/>
  <c r="M37" i="3"/>
  <c r="I37" i="3"/>
  <c r="E37" i="3"/>
  <c r="U36" i="3"/>
  <c r="Q36" i="3"/>
  <c r="M36" i="3"/>
  <c r="I36" i="3"/>
  <c r="E36" i="3"/>
  <c r="U35" i="3"/>
  <c r="Q35" i="3"/>
  <c r="M35" i="3"/>
  <c r="I35" i="3"/>
  <c r="E35" i="3"/>
  <c r="U34" i="3"/>
  <c r="Q34" i="3"/>
  <c r="M34" i="3"/>
  <c r="I34" i="3"/>
  <c r="E34" i="3"/>
  <c r="U33" i="3"/>
  <c r="Q33" i="3"/>
  <c r="M33" i="3"/>
  <c r="I33" i="3"/>
  <c r="E33" i="3"/>
  <c r="U30" i="3"/>
  <c r="U29" i="3"/>
  <c r="U28" i="3"/>
  <c r="Q28" i="3"/>
  <c r="U27" i="3"/>
  <c r="Q27" i="3"/>
  <c r="I27" i="3"/>
  <c r="U26" i="3"/>
  <c r="Q26" i="3"/>
  <c r="I26" i="3"/>
  <c r="E26" i="3"/>
  <c r="Q21" i="3"/>
  <c r="I21" i="3"/>
  <c r="Q18" i="3"/>
  <c r="E18" i="3"/>
  <c r="U17" i="3"/>
  <c r="Q17" i="3"/>
  <c r="E17" i="3"/>
  <c r="U16" i="3"/>
  <c r="I16" i="3"/>
  <c r="E16" i="3"/>
  <c r="U15" i="3"/>
  <c r="Q15" i="3"/>
  <c r="I15" i="3"/>
  <c r="E15" i="3"/>
  <c r="Q10" i="3"/>
  <c r="M10" i="3"/>
  <c r="I10" i="3"/>
  <c r="M9" i="3"/>
  <c r="I9" i="3"/>
  <c r="E9" i="3"/>
  <c r="U8" i="3"/>
  <c r="M8" i="3"/>
  <c r="E8" i="3"/>
  <c r="U7" i="3"/>
  <c r="M7" i="3"/>
  <c r="I7" i="3"/>
  <c r="E7" i="3"/>
  <c r="U6" i="3"/>
  <c r="Q6" i="3"/>
  <c r="M6" i="3"/>
  <c r="I6" i="3"/>
  <c r="U5" i="3"/>
  <c r="Q5" i="3"/>
  <c r="M5" i="3"/>
  <c r="I5" i="3"/>
  <c r="E5" i="3"/>
  <c r="Q38" i="2"/>
  <c r="M38" i="2"/>
  <c r="I38" i="2"/>
  <c r="E38" i="2"/>
  <c r="U37" i="2"/>
  <c r="Q37" i="2"/>
  <c r="M37" i="2"/>
  <c r="I37" i="2"/>
  <c r="E37" i="2"/>
  <c r="U36" i="2"/>
  <c r="Q36" i="2"/>
  <c r="M36" i="2"/>
  <c r="I36" i="2"/>
  <c r="E36" i="2"/>
  <c r="U35" i="2"/>
  <c r="Q35" i="2"/>
  <c r="M35" i="2"/>
  <c r="I35" i="2"/>
  <c r="E35" i="2"/>
  <c r="U34" i="2"/>
  <c r="Q34" i="2"/>
  <c r="M34" i="2"/>
  <c r="I34" i="2"/>
  <c r="I39" i="2" s="1"/>
  <c r="E34" i="2"/>
  <c r="U33" i="2"/>
  <c r="Q33" i="2"/>
  <c r="M33" i="2"/>
  <c r="I33" i="2"/>
  <c r="E33" i="2"/>
  <c r="E30" i="2"/>
  <c r="E29" i="2"/>
  <c r="I28" i="2"/>
  <c r="E28" i="2"/>
  <c r="U27" i="2"/>
  <c r="Q27" i="2"/>
  <c r="M27" i="2"/>
  <c r="E27" i="2"/>
  <c r="U26" i="2"/>
  <c r="Q26" i="2"/>
  <c r="M26" i="2"/>
  <c r="E26" i="2"/>
  <c r="Q21" i="2"/>
  <c r="I21" i="2"/>
  <c r="E20" i="2"/>
  <c r="I19" i="2"/>
  <c r="Q18" i="2"/>
  <c r="I18" i="2"/>
  <c r="U17" i="2"/>
  <c r="Q17" i="2"/>
  <c r="I17" i="2"/>
  <c r="U16" i="2"/>
  <c r="Q16" i="2"/>
  <c r="I16" i="2"/>
  <c r="E16" i="2"/>
  <c r="U15" i="2"/>
  <c r="Q15" i="2"/>
  <c r="I15" i="2"/>
  <c r="E15" i="2"/>
  <c r="I10" i="2"/>
  <c r="M9" i="2"/>
  <c r="I9" i="2"/>
  <c r="U8" i="2"/>
  <c r="Q8" i="2"/>
  <c r="M8" i="2"/>
  <c r="I8" i="2"/>
  <c r="E8" i="2"/>
  <c r="U7" i="2"/>
  <c r="Q7" i="2"/>
  <c r="M7" i="2"/>
  <c r="I7" i="2"/>
  <c r="E7" i="2"/>
  <c r="U6" i="2"/>
  <c r="Q6" i="2"/>
  <c r="M6" i="2"/>
  <c r="I6" i="2"/>
  <c r="U5" i="2"/>
  <c r="Q5" i="2"/>
  <c r="M5" i="2"/>
  <c r="I5" i="2"/>
  <c r="E5" i="2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39" i="4" l="1"/>
  <c r="E39" i="3"/>
  <c r="Q39" i="3"/>
  <c r="U39" i="4"/>
  <c r="M39" i="4"/>
  <c r="M39" i="5"/>
  <c r="E39" i="5"/>
  <c r="Q39" i="2"/>
  <c r="I39" i="3"/>
  <c r="Q39" i="5"/>
  <c r="I39" i="5"/>
  <c r="E39" i="4"/>
  <c r="M39" i="3"/>
  <c r="M39" i="2"/>
  <c r="I39" i="4"/>
  <c r="U39" i="2"/>
  <c r="U39" i="3"/>
  <c r="E39" i="2"/>
</calcChain>
</file>

<file path=xl/sharedStrings.xml><?xml version="1.0" encoding="utf-8"?>
<sst xmlns="http://schemas.openxmlformats.org/spreadsheetml/2006/main" count="1075" uniqueCount="277">
  <si>
    <t>日期</t>
  </si>
  <si>
    <t>星期</t>
  </si>
  <si>
    <t>主食</t>
  </si>
  <si>
    <t>主菜</t>
  </si>
  <si>
    <t>副菜</t>
  </si>
  <si>
    <t>青菜</t>
  </si>
  <si>
    <t>飲品/湯</t>
  </si>
  <si>
    <t>水果</t>
  </si>
  <si>
    <t>全穀
根莖/份</t>
  </si>
  <si>
    <t>豆魚
肉蛋/份</t>
  </si>
  <si>
    <t>蔬菜/份</t>
  </si>
  <si>
    <t>水果/份</t>
  </si>
  <si>
    <t>油脂與
堅果種子/份</t>
  </si>
  <si>
    <t>奶類/份</t>
  </si>
  <si>
    <t>熱量/kcal</t>
  </si>
  <si>
    <t>一</t>
  </si>
  <si>
    <t>白米飯</t>
  </si>
  <si>
    <t>黑胡椒豆芽</t>
  </si>
  <si>
    <t>玉米濃湯</t>
  </si>
  <si>
    <t>二</t>
  </si>
  <si>
    <t>糙米飯</t>
  </si>
  <si>
    <t>醬燒肉丁</t>
  </si>
  <si>
    <t>沙茶白菜滷</t>
  </si>
  <si>
    <t>有機蔬菜</t>
  </si>
  <si>
    <t>紫菜蛋花湯</t>
  </si>
  <si>
    <t>三</t>
  </si>
  <si>
    <t>麵食</t>
  </si>
  <si>
    <t>-</t>
  </si>
  <si>
    <t>大頭菜湯</t>
  </si>
  <si>
    <t>四</t>
  </si>
  <si>
    <t>燕麥飯</t>
  </si>
  <si>
    <t>照燒豬肉</t>
  </si>
  <si>
    <t>香菇高麗菜</t>
  </si>
  <si>
    <t>五</t>
  </si>
  <si>
    <t>甜醬肉片</t>
  </si>
  <si>
    <t>小黃瓜炒干丁</t>
  </si>
  <si>
    <t>藥膳湯</t>
  </si>
  <si>
    <t>醬爆雞丁</t>
  </si>
  <si>
    <t>紅燒油豆腐</t>
  </si>
  <si>
    <t>薑絲冬瓜湯</t>
  </si>
  <si>
    <t>滷肉燥</t>
  </si>
  <si>
    <t>紅蘿蔔炒蛋</t>
  </si>
  <si>
    <t>味噌蔬菜湯</t>
  </si>
  <si>
    <t>飯食</t>
  </si>
  <si>
    <t>滑蛋瘦肉粥</t>
  </si>
  <si>
    <t>豆鼓蒸魚</t>
  </si>
  <si>
    <t>開陽白菜</t>
  </si>
  <si>
    <t>玉米雞湯</t>
  </si>
  <si>
    <t>沙茶肉絲</t>
  </si>
  <si>
    <t>高麗菜肉片</t>
  </si>
  <si>
    <t>紅豆包子</t>
  </si>
  <si>
    <t>酸辣湯</t>
  </si>
  <si>
    <t>醬燒雞翅</t>
  </si>
  <si>
    <t>筍片湯</t>
  </si>
  <si>
    <t>味噌燒肉</t>
  </si>
  <si>
    <t>蔬食豆包</t>
  </si>
  <si>
    <t>冬菜粉絲湯</t>
  </si>
  <si>
    <t>香菇肉絲羹麵</t>
  </si>
  <si>
    <t>豆漿</t>
  </si>
  <si>
    <t>咖哩雞丁</t>
  </si>
  <si>
    <t>蔬菜肉片</t>
  </si>
  <si>
    <t>紫米粥</t>
  </si>
  <si>
    <t>蒜泥白肉</t>
  </si>
  <si>
    <t>冬瓜滷</t>
  </si>
  <si>
    <t>蘿蔔雞湯</t>
  </si>
  <si>
    <t>麻油雞</t>
  </si>
  <si>
    <t>酸菜肉絲湯</t>
  </si>
  <si>
    <t>馬鈴薯燒肉</t>
  </si>
  <si>
    <t>翡翠羹</t>
  </si>
  <si>
    <t>肉絲蛋炒飯</t>
  </si>
  <si>
    <t>味噌湯</t>
  </si>
  <si>
    <t>紅燒豬肉</t>
  </si>
  <si>
    <t>清炒青花椰</t>
  </si>
  <si>
    <t>柴魚黑輪湯</t>
  </si>
  <si>
    <t>三杯雞</t>
  </si>
  <si>
    <t>海芽蛋花湯</t>
  </si>
  <si>
    <t>辣子雞丁</t>
  </si>
  <si>
    <t>洋蔥炒蛋</t>
  </si>
  <si>
    <t>蘿蔔湯</t>
  </si>
  <si>
    <t xml:space="preserve"> 營養師：        午餐秘書：                    主任：                    校長：</t>
  </si>
  <si>
    <t>屏東縣佳義國小(含北小)114年3月第一週學生午餐食譜設計表</t>
  </si>
  <si>
    <t>供應人數：</t>
  </si>
  <si>
    <t>人</t>
  </si>
  <si>
    <t>3月3日   星期一</t>
  </si>
  <si>
    <t>3月4日   星期二</t>
  </si>
  <si>
    <t>3月5日   星期三</t>
  </si>
  <si>
    <t>3月6日   星期四</t>
  </si>
  <si>
    <t>3月7日   星期五</t>
  </si>
  <si>
    <t>項目</t>
  </si>
  <si>
    <t>菜名/烹調法</t>
  </si>
  <si>
    <t>材料</t>
  </si>
  <si>
    <t>每人(g)</t>
  </si>
  <si>
    <t>學校採購量(kg)</t>
  </si>
  <si>
    <t>白米</t>
  </si>
  <si>
    <t>油麵</t>
  </si>
  <si>
    <t>糙米</t>
  </si>
  <si>
    <t>豬肉絲</t>
  </si>
  <si>
    <t>燕麥</t>
  </si>
  <si>
    <t>副 食一</t>
  </si>
  <si>
    <t>帶骨雞丁</t>
  </si>
  <si>
    <t>豬肉片</t>
  </si>
  <si>
    <t>紅蘿蔔絲</t>
  </si>
  <si>
    <t>豬肉角</t>
  </si>
  <si>
    <t>洋蔥</t>
  </si>
  <si>
    <t>紅蘿蔔</t>
  </si>
  <si>
    <t>高麗菜</t>
  </si>
  <si>
    <t>洋蔥絲</t>
  </si>
  <si>
    <t>適量</t>
  </si>
  <si>
    <t>木耳</t>
  </si>
  <si>
    <t>蒜碎</t>
  </si>
  <si>
    <t>青蔥</t>
  </si>
  <si>
    <t>芹菜</t>
  </si>
  <si>
    <t>照燒醬</t>
  </si>
  <si>
    <t>甜麵醬</t>
  </si>
  <si>
    <t>乾香菇</t>
  </si>
  <si>
    <t>油蔥酥</t>
  </si>
  <si>
    <t>副 食二</t>
  </si>
  <si>
    <t>大白菜</t>
  </si>
  <si>
    <t>雞蛋</t>
  </si>
  <si>
    <t>小黃瓜</t>
  </si>
  <si>
    <t>紅蘿蔔片</t>
  </si>
  <si>
    <t>豆干丁</t>
  </si>
  <si>
    <t>青蔥段</t>
  </si>
  <si>
    <t>木耳絲</t>
  </si>
  <si>
    <t>蔥花</t>
  </si>
  <si>
    <t>生香菇</t>
  </si>
  <si>
    <t>黑胡椒粒</t>
  </si>
  <si>
    <t>沙茶醬</t>
  </si>
  <si>
    <t>副 食三</t>
  </si>
  <si>
    <t>湯類</t>
  </si>
  <si>
    <t>玉米粒</t>
  </si>
  <si>
    <t>紫菜</t>
  </si>
  <si>
    <t>大頭菜</t>
  </si>
  <si>
    <t>白蘿蔔</t>
  </si>
  <si>
    <t>小貢丸</t>
  </si>
  <si>
    <t>綠豆</t>
  </si>
  <si>
    <t>紅蘿蔔丁</t>
  </si>
  <si>
    <t>大骨</t>
  </si>
  <si>
    <t>奶粉</t>
  </si>
  <si>
    <t>藥膳包</t>
  </si>
  <si>
    <t>馬鈴薯</t>
  </si>
  <si>
    <t>枸杞</t>
  </si>
  <si>
    <t>350粒</t>
  </si>
  <si>
    <t>其他</t>
  </si>
  <si>
    <t>營養供應比例</t>
  </si>
  <si>
    <t>油脂類(份)</t>
  </si>
  <si>
    <t>五榖類(份)</t>
  </si>
  <si>
    <t>豆魚肉蛋類(份)</t>
  </si>
  <si>
    <t>蔬菜類(份)</t>
  </si>
  <si>
    <t>水果類(份)</t>
  </si>
  <si>
    <t>乳製品類</t>
  </si>
  <si>
    <t>乳製品(份)</t>
  </si>
  <si>
    <t>熱量</t>
  </si>
  <si>
    <t>食譜設計</t>
  </si>
  <si>
    <t>執行秘書</t>
  </si>
  <si>
    <t>校長</t>
  </si>
  <si>
    <r>
      <rPr>
        <sz val="12"/>
        <color rgb="FF000000"/>
        <rFont val="標楷體"/>
        <family val="4"/>
        <charset val="136"/>
      </rPr>
      <t>＊數量：請填寫</t>
    </r>
    <r>
      <rPr>
        <sz val="23"/>
        <color rgb="FF000000"/>
        <rFont val="標楷體"/>
        <family val="4"/>
        <charset val="136"/>
      </rPr>
      <t>每人攝取重量(克)、數量….等。</t>
    </r>
  </si>
  <si>
    <t>＊請午餐秘書於學期期間每月20日前，將下個月菜單送至學校及視導區營養師處，進行菜單審查。</t>
  </si>
  <si>
    <t>屏東縣佳義國小(含北小)114年3月第二週學生午餐食譜設計表</t>
  </si>
  <si>
    <t>3月10日   星期一</t>
  </si>
  <si>
    <t>3月11日   星期二</t>
  </si>
  <si>
    <t>3月12日   星期三</t>
  </si>
  <si>
    <t>3月13日   星期四</t>
  </si>
  <si>
    <t>3月14日   星期五</t>
  </si>
  <si>
    <t>豬絞肉</t>
  </si>
  <si>
    <t>白旗魚片</t>
  </si>
  <si>
    <t>350片</t>
  </si>
  <si>
    <t>洋蔥片</t>
  </si>
  <si>
    <t>薑絲</t>
  </si>
  <si>
    <t>豆豉</t>
  </si>
  <si>
    <t>青椒</t>
  </si>
  <si>
    <t>嫩豆腐</t>
  </si>
  <si>
    <t>蝦皮</t>
  </si>
  <si>
    <t>油豆腐</t>
  </si>
  <si>
    <t>冬瓜</t>
  </si>
  <si>
    <t>小白菜</t>
  </si>
  <si>
    <t>玉米</t>
  </si>
  <si>
    <t>豆腐</t>
  </si>
  <si>
    <t>味噌</t>
  </si>
  <si>
    <t>黑木耳</t>
  </si>
  <si>
    <t>筍絲</t>
  </si>
  <si>
    <t>乳製品</t>
  </si>
  <si>
    <t>食譜設計:</t>
  </si>
  <si>
    <t>執行秘書:</t>
  </si>
  <si>
    <t>校長:</t>
  </si>
  <si>
    <t>屏東縣佳義國小(含北小)114年3月第三週學生午餐食譜設計表</t>
  </si>
  <si>
    <t>3月17日   星期一</t>
  </si>
  <si>
    <t>3月18日   星期二</t>
  </si>
  <si>
    <t>3月19日   星期三</t>
  </si>
  <si>
    <t>3月20日   星期四</t>
  </si>
  <si>
    <t>3月21日   星期五</t>
  </si>
  <si>
    <t>三節翅</t>
  </si>
  <si>
    <t>350支</t>
  </si>
  <si>
    <t>蔥</t>
  </si>
  <si>
    <t>九層塔</t>
  </si>
  <si>
    <t>桶筍絲</t>
  </si>
  <si>
    <t>辣椒</t>
  </si>
  <si>
    <t>薑</t>
  </si>
  <si>
    <t>咖哩塊</t>
  </si>
  <si>
    <t>蒜仁</t>
  </si>
  <si>
    <t>咖哩粉</t>
  </si>
  <si>
    <t>扁魚</t>
  </si>
  <si>
    <t>濕豆包</t>
  </si>
  <si>
    <t>絞肉</t>
  </si>
  <si>
    <t>綠豆芽</t>
  </si>
  <si>
    <t>桶筍片</t>
  </si>
  <si>
    <t>乾冬粉</t>
  </si>
  <si>
    <t>糯米</t>
  </si>
  <si>
    <t>冬菜</t>
  </si>
  <si>
    <t>紫米</t>
  </si>
  <si>
    <t>糖</t>
  </si>
  <si>
    <t>薑片</t>
  </si>
  <si>
    <t>桂圓</t>
  </si>
  <si>
    <t>點心</t>
  </si>
  <si>
    <t>350瓶</t>
  </si>
  <si>
    <t>屏東縣佳義國小(含北小)114年3月第四週學生午餐食譜設計表</t>
  </si>
  <si>
    <t>3月24日   星期一</t>
  </si>
  <si>
    <t>3月25日   星期二</t>
  </si>
  <si>
    <t>老薑</t>
  </si>
  <si>
    <t>麻油</t>
  </si>
  <si>
    <t>八角</t>
  </si>
  <si>
    <t>冰糖</t>
  </si>
  <si>
    <t>青花椰</t>
  </si>
  <si>
    <t>酸菜絲</t>
  </si>
  <si>
    <t>翡翠</t>
  </si>
  <si>
    <t>玉米塊</t>
  </si>
  <si>
    <t>海帶芽</t>
  </si>
  <si>
    <t>馬鈴薯丁</t>
  </si>
  <si>
    <t>柴魚片</t>
  </si>
  <si>
    <t>小黑輪</t>
  </si>
  <si>
    <t>洋蔥丁</t>
  </si>
  <si>
    <t>屏東縣佳義國小(含北小)114年3月第五週學生午餐食譜設計表</t>
  </si>
  <si>
    <t>3月31日   星期一</t>
  </si>
  <si>
    <t>月 日   星期</t>
  </si>
  <si>
    <t>月日   星期</t>
  </si>
  <si>
    <t>銘家商行-114年佳義國小(含北小)三月份午餐菜單</t>
    <phoneticPr fontId="41" type="noConversion"/>
  </si>
  <si>
    <t>紅燒雞丁</t>
    <phoneticPr fontId="41" type="noConversion"/>
  </si>
  <si>
    <t>有機蔬菜</t>
    <phoneticPr fontId="41" type="noConversion"/>
  </si>
  <si>
    <t>＊本菜單由銘家商行所聘請之營養師蔡宗哲所設計之食譜</t>
    <phoneticPr fontId="41" type="noConversion"/>
  </si>
  <si>
    <t>紅燒雞丁(蜜滷)</t>
    <phoneticPr fontId="41" type="noConversion"/>
  </si>
  <si>
    <t>綠豆芽</t>
    <phoneticPr fontId="41" type="noConversion"/>
  </si>
  <si>
    <t>馬鈴薯</t>
    <phoneticPr fontId="41" type="noConversion"/>
  </si>
  <si>
    <t>米粉</t>
    <phoneticPr fontId="41" type="noConversion"/>
  </si>
  <si>
    <t>粉圓綠豆湯</t>
    <phoneticPr fontId="41" type="noConversion"/>
  </si>
  <si>
    <t>珍珠粉圓</t>
    <phoneticPr fontId="41" type="noConversion"/>
  </si>
  <si>
    <t>奶皇包</t>
    <phoneticPr fontId="41" type="noConversion"/>
  </si>
  <si>
    <t>螞蟻上樹</t>
    <phoneticPr fontId="41" type="noConversion"/>
  </si>
  <si>
    <t>炸檸檬雞排</t>
    <phoneticPr fontId="41" type="noConversion"/>
  </si>
  <si>
    <t>炒三色</t>
    <phoneticPr fontId="41" type="noConversion"/>
  </si>
  <si>
    <t>洋葱炒蛋</t>
    <phoneticPr fontId="41" type="noConversion"/>
  </si>
  <si>
    <t>豆皮高麗菜</t>
    <phoneticPr fontId="41" type="noConversion"/>
  </si>
  <si>
    <t>62點心</t>
    <phoneticPr fontId="41" type="noConversion"/>
  </si>
  <si>
    <t>62點心</t>
    <phoneticPr fontId="41" type="noConversion"/>
  </si>
  <si>
    <t>鮮奶</t>
    <phoneticPr fontId="41" type="noConversion"/>
  </si>
  <si>
    <t>小蛋糕</t>
    <phoneticPr fontId="41" type="noConversion"/>
  </si>
  <si>
    <t>豆漿</t>
    <phoneticPr fontId="41" type="noConversion"/>
  </si>
  <si>
    <t>古早味炒米粉</t>
    <phoneticPr fontId="41" type="noConversion"/>
  </si>
  <si>
    <t>奇美奶皇包</t>
    <phoneticPr fontId="41" type="noConversion"/>
  </si>
  <si>
    <t>350個</t>
    <phoneticPr fontId="41" type="noConversion"/>
  </si>
  <si>
    <t>玉米粒</t>
    <phoneticPr fontId="41" type="noConversion"/>
  </si>
  <si>
    <t>粉絲(乾)</t>
  </si>
  <si>
    <t>無骨檸檬雞排</t>
    <phoneticPr fontId="41" type="noConversion"/>
  </si>
  <si>
    <t>350片</t>
    <phoneticPr fontId="41" type="noConversion"/>
  </si>
  <si>
    <t>蛋</t>
  </si>
  <si>
    <t>三色豆</t>
  </si>
  <si>
    <t>豆包</t>
    <phoneticPr fontId="41" type="noConversion"/>
  </si>
  <si>
    <t>3月26日   星期三</t>
    <phoneticPr fontId="41" type="noConversion"/>
  </si>
  <si>
    <t>3月27日   星期四</t>
    <phoneticPr fontId="41" type="noConversion"/>
  </si>
  <si>
    <t>3月87日   星期五</t>
    <phoneticPr fontId="41" type="noConversion"/>
  </si>
  <si>
    <t>滷味</t>
    <phoneticPr fontId="41" type="noConversion"/>
  </si>
  <si>
    <t>海帶結</t>
  </si>
  <si>
    <t>黃豆干</t>
  </si>
  <si>
    <t>酥炸魚條</t>
    <phoneticPr fontId="41" type="noConversion"/>
  </si>
  <si>
    <t>魚條</t>
  </si>
  <si>
    <t>(2箱)</t>
    <phoneticPr fontId="41" type="noConversion"/>
  </si>
  <si>
    <t>檸檬雞排</t>
    <phoneticPr fontId="41" type="noConversion"/>
  </si>
  <si>
    <t>奶皇包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</si>
</sst>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04]General"/>
    <numFmt numFmtId="177" formatCode="0_);[Red]\(0\)"/>
    <numFmt numFmtId="178" formatCode="m&quot;月&quot;d&quot;日&quot;"/>
    <numFmt numFmtId="179" formatCode="0.0"/>
    <numFmt numFmtId="180" formatCode="0.00_ "/>
    <numFmt numFmtId="181" formatCode="0_ "/>
  </numFmts>
  <fonts count="44">
    <font>
      <sz val="11"/>
      <color rgb="FF000000"/>
      <name val="微軟正黑體"/>
      <family val="2"/>
      <charset val="136"/>
    </font>
    <font>
      <sz val="12"/>
      <name val="新細明體"/>
      <family val="1"/>
      <charset val="136"/>
    </font>
    <font>
      <sz val="11"/>
      <color rgb="FF000000"/>
      <name val="Arial"/>
      <family val="2"/>
      <charset val="1"/>
    </font>
    <font>
      <sz val="12"/>
      <color rgb="FF000000"/>
      <name val="新細明體"/>
      <family val="1"/>
      <charset val="136"/>
    </font>
    <font>
      <sz val="99"/>
      <color rgb="FF000000"/>
      <name val="新細明體"/>
      <family val="1"/>
      <charset val="136"/>
    </font>
    <font>
      <sz val="95"/>
      <color rgb="FF000000"/>
      <name val="新細明體"/>
      <family val="1"/>
      <charset val="136"/>
    </font>
    <font>
      <b/>
      <sz val="90"/>
      <color rgb="FF000000"/>
      <name val="新細明體"/>
      <family val="1"/>
      <charset val="136"/>
    </font>
    <font>
      <sz val="50"/>
      <color rgb="FF000000"/>
      <name val="新細明體"/>
      <family val="1"/>
      <charset val="136"/>
    </font>
    <font>
      <b/>
      <sz val="100"/>
      <color rgb="FF000000"/>
      <name val="標楷體"/>
      <family val="4"/>
      <charset val="136"/>
    </font>
    <font>
      <b/>
      <sz val="99"/>
      <color rgb="FF000000"/>
      <name val="標楷體"/>
      <family val="4"/>
      <charset val="136"/>
    </font>
    <font>
      <b/>
      <sz val="95"/>
      <color rgb="FF000000"/>
      <name val="標楷體"/>
      <family val="4"/>
      <charset val="136"/>
    </font>
    <font>
      <b/>
      <sz val="90"/>
      <color rgb="FF000000"/>
      <name val="標楷體"/>
      <family val="4"/>
      <charset val="136"/>
    </font>
    <font>
      <sz val="50"/>
      <color rgb="FF000000"/>
      <name val="標楷體"/>
      <family val="4"/>
      <charset val="136"/>
    </font>
    <font>
      <sz val="36"/>
      <color rgb="FF000000"/>
      <name val="新細明體"/>
      <family val="1"/>
      <charset val="136"/>
    </font>
    <font>
      <sz val="99"/>
      <color rgb="FF000000"/>
      <name val="標楷體"/>
      <family val="4"/>
      <charset val="136"/>
    </font>
    <font>
      <sz val="95"/>
      <color rgb="FF000000"/>
      <name val="標楷體"/>
      <family val="4"/>
      <charset val="136"/>
    </font>
    <font>
      <sz val="95"/>
      <name val="標楷體"/>
      <family val="4"/>
      <charset val="136"/>
    </font>
    <font>
      <sz val="72"/>
      <color rgb="FF000000"/>
      <name val="標楷體"/>
      <family val="4"/>
      <charset val="136"/>
    </font>
    <font>
      <sz val="80"/>
      <color rgb="FF000000"/>
      <name val="新細明體"/>
      <family val="1"/>
      <charset val="136"/>
    </font>
    <font>
      <b/>
      <sz val="80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color rgb="FF000000"/>
      <name val="標楷體"/>
      <family val="4"/>
      <charset val="1"/>
    </font>
    <font>
      <b/>
      <sz val="10"/>
      <name val="標楷體"/>
      <family val="4"/>
      <charset val="136"/>
    </font>
    <font>
      <sz val="11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2"/>
      <color rgb="FF767171"/>
      <name val="標楷體"/>
      <family val="4"/>
      <charset val="136"/>
    </font>
    <font>
      <sz val="11"/>
      <color rgb="FF767171"/>
      <name val="微軟正黑體"/>
      <family val="2"/>
      <charset val="136"/>
    </font>
    <font>
      <sz val="10"/>
      <color rgb="FF767171"/>
      <name val="標楷體"/>
      <family val="4"/>
      <charset val="136"/>
    </font>
    <font>
      <sz val="14"/>
      <color rgb="FF767171"/>
      <name val="標楷體"/>
      <family val="4"/>
      <charset val="136"/>
    </font>
    <font>
      <sz val="11"/>
      <color rgb="FF767171"/>
      <name val="標楷體"/>
      <family val="4"/>
      <charset val="136"/>
    </font>
    <font>
      <sz val="11"/>
      <name val="微軟正黑體"/>
      <family val="2"/>
      <charset val="136"/>
    </font>
    <font>
      <sz val="12"/>
      <name val="標楷體"/>
      <family val="4"/>
      <charset val="1"/>
    </font>
    <font>
      <sz val="9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CDDC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247">
    <xf numFmtId="0" fontId="0" fillId="0" borderId="0" xfId="0">
      <alignment vertical="center"/>
    </xf>
    <xf numFmtId="176" fontId="3" fillId="0" borderId="0" xfId="6" applyNumberFormat="1" applyFont="1">
      <alignment vertical="center"/>
    </xf>
    <xf numFmtId="176" fontId="4" fillId="0" borderId="0" xfId="6" applyNumberFormat="1" applyFont="1">
      <alignment vertical="center"/>
    </xf>
    <xf numFmtId="176" fontId="5" fillId="0" borderId="0" xfId="6" applyNumberFormat="1" applyFont="1">
      <alignment vertical="center"/>
    </xf>
    <xf numFmtId="176" fontId="6" fillId="0" borderId="0" xfId="6" applyNumberFormat="1" applyFont="1">
      <alignment vertical="center"/>
    </xf>
    <xf numFmtId="176" fontId="7" fillId="0" borderId="0" xfId="6" applyNumberFormat="1" applyFont="1">
      <alignment vertical="center"/>
    </xf>
    <xf numFmtId="177" fontId="7" fillId="0" borderId="0" xfId="6" applyNumberFormat="1" applyFont="1">
      <alignment vertical="center"/>
    </xf>
    <xf numFmtId="176" fontId="3" fillId="0" borderId="1" xfId="6" applyNumberFormat="1" applyFont="1" applyBorder="1">
      <alignment vertical="center"/>
    </xf>
    <xf numFmtId="176" fontId="13" fillId="0" borderId="0" xfId="6" applyNumberFormat="1" applyFont="1">
      <alignment vertical="center"/>
    </xf>
    <xf numFmtId="178" fontId="14" fillId="0" borderId="5" xfId="6" applyNumberFormat="1" applyFont="1" applyBorder="1" applyAlignment="1">
      <alignment horizontal="center" vertical="center" shrinkToFit="1"/>
    </xf>
    <xf numFmtId="176" fontId="14" fillId="0" borderId="6" xfId="6" applyNumberFormat="1" applyFont="1" applyBorder="1" applyAlignment="1">
      <alignment horizontal="center" vertical="center" wrapText="1"/>
    </xf>
    <xf numFmtId="176" fontId="15" fillId="0" borderId="7" xfId="6" applyNumberFormat="1" applyFont="1" applyBorder="1" applyAlignment="1">
      <alignment horizontal="center" vertical="center" wrapText="1"/>
    </xf>
    <xf numFmtId="0" fontId="15" fillId="3" borderId="8" xfId="6" applyFont="1" applyFill="1" applyBorder="1" applyAlignment="1">
      <alignment horizontal="center" vertical="center" wrapText="1"/>
    </xf>
    <xf numFmtId="176" fontId="16" fillId="3" borderId="8" xfId="6" applyNumberFormat="1" applyFont="1" applyFill="1" applyBorder="1" applyAlignment="1">
      <alignment horizontal="center" vertical="center" wrapText="1"/>
    </xf>
    <xf numFmtId="0" fontId="15" fillId="0" borderId="8" xfId="6" applyFont="1" applyBorder="1" applyAlignment="1">
      <alignment horizontal="center" vertical="center"/>
    </xf>
    <xf numFmtId="176" fontId="15" fillId="3" borderId="8" xfId="6" applyNumberFormat="1" applyFont="1" applyFill="1" applyBorder="1" applyAlignment="1">
      <alignment horizontal="center" vertical="center" wrapText="1"/>
    </xf>
    <xf numFmtId="176" fontId="15" fillId="3" borderId="9" xfId="6" applyNumberFormat="1" applyFont="1" applyFill="1" applyBorder="1" applyAlignment="1">
      <alignment horizontal="center" vertical="center" wrapText="1"/>
    </xf>
    <xf numFmtId="0" fontId="11" fillId="0" borderId="10" xfId="6" applyFont="1" applyBorder="1" applyAlignment="1">
      <alignment horizontal="center" vertical="center"/>
    </xf>
    <xf numFmtId="0" fontId="17" fillId="0" borderId="7" xfId="6" applyFont="1" applyBorder="1" applyAlignment="1">
      <alignment horizontal="center" vertical="center" shrinkToFit="1"/>
    </xf>
    <xf numFmtId="0" fontId="17" fillId="0" borderId="8" xfId="6" applyFont="1" applyBorder="1" applyAlignment="1">
      <alignment horizontal="center" vertical="center" shrinkToFit="1"/>
    </xf>
    <xf numFmtId="177" fontId="17" fillId="0" borderId="8" xfId="6" applyNumberFormat="1" applyFont="1" applyBorder="1" applyAlignment="1">
      <alignment horizontal="center" vertical="center" shrinkToFit="1"/>
    </xf>
    <xf numFmtId="177" fontId="17" fillId="0" borderId="9" xfId="6" applyNumberFormat="1" applyFont="1" applyBorder="1" applyAlignment="1">
      <alignment horizontal="center" vertical="center"/>
    </xf>
    <xf numFmtId="176" fontId="14" fillId="0" borderId="11" xfId="6" applyNumberFormat="1" applyFont="1" applyBorder="1" applyAlignment="1">
      <alignment horizontal="center" vertical="center" wrapText="1"/>
    </xf>
    <xf numFmtId="176" fontId="15" fillId="0" borderId="8" xfId="6" applyNumberFormat="1" applyFont="1" applyBorder="1" applyAlignment="1">
      <alignment horizontal="center" vertical="center" wrapText="1"/>
    </xf>
    <xf numFmtId="0" fontId="15" fillId="0" borderId="9" xfId="6" applyFont="1" applyBorder="1" applyAlignment="1">
      <alignment horizontal="center" vertical="center"/>
    </xf>
    <xf numFmtId="176" fontId="14" fillId="0" borderId="12" xfId="6" applyNumberFormat="1" applyFont="1" applyBorder="1" applyAlignment="1">
      <alignment horizontal="center" vertical="center" wrapText="1"/>
    </xf>
    <xf numFmtId="176" fontId="15" fillId="0" borderId="5" xfId="6" applyNumberFormat="1" applyFont="1" applyBorder="1" applyAlignment="1">
      <alignment horizontal="center" vertical="center" wrapText="1"/>
    </xf>
    <xf numFmtId="176" fontId="15" fillId="3" borderId="13" xfId="6" applyNumberFormat="1" applyFont="1" applyFill="1" applyBorder="1" applyAlignment="1">
      <alignment horizontal="center" vertical="center" wrapText="1"/>
    </xf>
    <xf numFmtId="0" fontId="15" fillId="0" borderId="13" xfId="6" applyFont="1" applyBorder="1" applyAlignment="1">
      <alignment horizontal="center" vertical="center"/>
    </xf>
    <xf numFmtId="176" fontId="15" fillId="3" borderId="14" xfId="6" applyNumberFormat="1" applyFont="1" applyFill="1" applyBorder="1" applyAlignment="1">
      <alignment horizontal="center" vertical="center" wrapText="1"/>
    </xf>
    <xf numFmtId="0" fontId="11" fillId="0" borderId="15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 shrinkToFit="1"/>
    </xf>
    <xf numFmtId="0" fontId="17" fillId="0" borderId="13" xfId="6" applyFont="1" applyBorder="1" applyAlignment="1">
      <alignment horizontal="center" vertical="center" shrinkToFit="1"/>
    </xf>
    <xf numFmtId="0" fontId="17" fillId="0" borderId="13" xfId="6" applyFont="1" applyBorder="1" applyAlignment="1">
      <alignment horizontal="center" vertical="center"/>
    </xf>
    <xf numFmtId="177" fontId="17" fillId="0" borderId="14" xfId="6" applyNumberFormat="1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176" fontId="14" fillId="0" borderId="16" xfId="6" applyNumberFormat="1" applyFont="1" applyBorder="1" applyAlignment="1">
      <alignment horizontal="center" vertical="center" wrapText="1"/>
    </xf>
    <xf numFmtId="176" fontId="15" fillId="0" borderId="17" xfId="6" applyNumberFormat="1" applyFont="1" applyBorder="1" applyAlignment="1">
      <alignment horizontal="center" vertical="center" wrapText="1"/>
    </xf>
    <xf numFmtId="176" fontId="15" fillId="0" borderId="18" xfId="6" applyNumberFormat="1" applyFont="1" applyBorder="1" applyAlignment="1">
      <alignment horizontal="center" vertical="center" wrapText="1"/>
    </xf>
    <xf numFmtId="0" fontId="15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7" fillId="0" borderId="17" xfId="6" applyFont="1" applyBorder="1" applyAlignment="1">
      <alignment horizontal="center" vertical="center" shrinkToFit="1"/>
    </xf>
    <xf numFmtId="0" fontId="17" fillId="0" borderId="18" xfId="6" applyFont="1" applyBorder="1" applyAlignment="1">
      <alignment horizontal="center" vertical="center" shrinkToFit="1"/>
    </xf>
    <xf numFmtId="0" fontId="17" fillId="0" borderId="18" xfId="6" applyFont="1" applyBorder="1" applyAlignment="1">
      <alignment horizontal="center" vertical="center"/>
    </xf>
    <xf numFmtId="177" fontId="17" fillId="0" borderId="19" xfId="6" applyNumberFormat="1" applyFont="1" applyBorder="1" applyAlignment="1">
      <alignment horizontal="center" vertical="center"/>
    </xf>
    <xf numFmtId="0" fontId="15" fillId="3" borderId="21" xfId="6" applyFont="1" applyFill="1" applyBorder="1" applyAlignment="1">
      <alignment horizontal="center" vertical="center" shrinkToFit="1"/>
    </xf>
    <xf numFmtId="176" fontId="15" fillId="3" borderId="21" xfId="6" applyNumberFormat="1" applyFont="1" applyFill="1" applyBorder="1" applyAlignment="1">
      <alignment horizontal="center" vertical="center" wrapText="1"/>
    </xf>
    <xf numFmtId="0" fontId="15" fillId="0" borderId="21" xfId="6" applyFont="1" applyBorder="1" applyAlignment="1">
      <alignment horizontal="center" vertical="center"/>
    </xf>
    <xf numFmtId="176" fontId="15" fillId="3" borderId="22" xfId="6" applyNumberFormat="1" applyFont="1" applyFill="1" applyBorder="1" applyAlignment="1">
      <alignment horizontal="center" vertical="center"/>
    </xf>
    <xf numFmtId="176" fontId="11" fillId="0" borderId="23" xfId="6" applyNumberFormat="1" applyFont="1" applyBorder="1" applyAlignment="1">
      <alignment horizontal="center" vertical="center" wrapText="1"/>
    </xf>
    <xf numFmtId="0" fontId="17" fillId="0" borderId="24" xfId="6" applyFont="1" applyBorder="1" applyAlignment="1">
      <alignment horizontal="center" vertical="center" shrinkToFit="1"/>
    </xf>
    <xf numFmtId="0" fontId="17" fillId="0" borderId="21" xfId="6" applyFont="1" applyBorder="1" applyAlignment="1">
      <alignment horizontal="center" vertical="center" shrinkToFit="1"/>
    </xf>
    <xf numFmtId="0" fontId="17" fillId="0" borderId="21" xfId="6" applyFont="1" applyBorder="1" applyAlignment="1">
      <alignment horizontal="center" vertical="center"/>
    </xf>
    <xf numFmtId="177" fontId="17" fillId="0" borderId="22" xfId="6" applyNumberFormat="1" applyFont="1" applyBorder="1" applyAlignment="1">
      <alignment horizontal="center" vertical="center"/>
    </xf>
    <xf numFmtId="176" fontId="15" fillId="3" borderId="8" xfId="6" applyNumberFormat="1" applyFont="1" applyFill="1" applyBorder="1" applyAlignment="1">
      <alignment horizontal="center" vertical="center"/>
    </xf>
    <xf numFmtId="0" fontId="15" fillId="0" borderId="8" xfId="6" applyFont="1" applyBorder="1" applyAlignment="1">
      <alignment horizontal="center" vertical="center" wrapText="1"/>
    </xf>
    <xf numFmtId="0" fontId="15" fillId="3" borderId="9" xfId="6" applyFont="1" applyFill="1" applyBorder="1" applyAlignment="1">
      <alignment horizontal="center" vertical="center" wrapText="1"/>
    </xf>
    <xf numFmtId="176" fontId="11" fillId="0" borderId="10" xfId="6" applyNumberFormat="1" applyFont="1" applyBorder="1" applyAlignment="1">
      <alignment horizontal="center" vertical="center" wrapText="1"/>
    </xf>
    <xf numFmtId="0" fontId="17" fillId="0" borderId="7" xfId="6" applyFont="1" applyBorder="1" applyAlignment="1" applyProtection="1">
      <alignment horizontal="center" vertical="center"/>
      <protection locked="0"/>
    </xf>
    <xf numFmtId="176" fontId="15" fillId="0" borderId="8" xfId="6" applyNumberFormat="1" applyFont="1" applyBorder="1" applyAlignment="1">
      <alignment horizontal="center" vertical="center"/>
    </xf>
    <xf numFmtId="177" fontId="17" fillId="0" borderId="8" xfId="6" applyNumberFormat="1" applyFont="1" applyBorder="1" applyAlignment="1">
      <alignment horizontal="center" vertical="center"/>
    </xf>
    <xf numFmtId="176" fontId="14" fillId="0" borderId="25" xfId="6" applyNumberFormat="1" applyFont="1" applyBorder="1" applyAlignment="1">
      <alignment horizontal="center" vertical="center" wrapText="1"/>
    </xf>
    <xf numFmtId="176" fontId="15" fillId="0" borderId="26" xfId="6" applyNumberFormat="1" applyFont="1" applyBorder="1" applyAlignment="1">
      <alignment horizontal="center" vertical="center" wrapText="1"/>
    </xf>
    <xf numFmtId="0" fontId="15" fillId="0" borderId="27" xfId="6" applyFont="1" applyBorder="1" applyAlignment="1">
      <alignment horizontal="center" vertical="center" wrapText="1"/>
    </xf>
    <xf numFmtId="176" fontId="15" fillId="0" borderId="27" xfId="6" applyNumberFormat="1" applyFont="1" applyBorder="1" applyAlignment="1">
      <alignment horizontal="center" vertical="center" wrapText="1"/>
    </xf>
    <xf numFmtId="0" fontId="15" fillId="0" borderId="27" xfId="6" applyFont="1" applyBorder="1" applyAlignment="1">
      <alignment horizontal="center" vertical="center"/>
    </xf>
    <xf numFmtId="0" fontId="15" fillId="3" borderId="28" xfId="6" applyFont="1" applyFill="1" applyBorder="1" applyAlignment="1">
      <alignment horizontal="center" vertical="center"/>
    </xf>
    <xf numFmtId="0" fontId="11" fillId="0" borderId="29" xfId="6" applyFont="1" applyBorder="1" applyAlignment="1">
      <alignment horizontal="center" vertical="center"/>
    </xf>
    <xf numFmtId="0" fontId="17" fillId="0" borderId="26" xfId="6" applyFont="1" applyBorder="1" applyAlignment="1">
      <alignment horizontal="center" vertical="center" shrinkToFit="1"/>
    </xf>
    <xf numFmtId="0" fontId="17" fillId="0" borderId="27" xfId="6" applyFont="1" applyBorder="1" applyAlignment="1">
      <alignment horizontal="center" vertical="center" shrinkToFit="1"/>
    </xf>
    <xf numFmtId="177" fontId="17" fillId="0" borderId="27" xfId="6" applyNumberFormat="1" applyFont="1" applyBorder="1" applyAlignment="1">
      <alignment horizontal="center" vertical="center" shrinkToFit="1"/>
    </xf>
    <xf numFmtId="177" fontId="17" fillId="0" borderId="28" xfId="6" applyNumberFormat="1" applyFont="1" applyBorder="1" applyAlignment="1">
      <alignment horizontal="center" vertical="center"/>
    </xf>
    <xf numFmtId="0" fontId="15" fillId="0" borderId="13" xfId="6" applyFont="1" applyBorder="1" applyAlignment="1">
      <alignment horizontal="center" vertical="center" wrapText="1"/>
    </xf>
    <xf numFmtId="176" fontId="15" fillId="0" borderId="13" xfId="6" applyNumberFormat="1" applyFont="1" applyBorder="1" applyAlignment="1">
      <alignment horizontal="center" vertical="center" wrapText="1"/>
    </xf>
    <xf numFmtId="0" fontId="15" fillId="0" borderId="14" xfId="6" applyFont="1" applyBorder="1" applyAlignment="1">
      <alignment horizontal="center" vertical="center"/>
    </xf>
    <xf numFmtId="176" fontId="11" fillId="0" borderId="15" xfId="6" applyNumberFormat="1" applyFont="1" applyBorder="1" applyAlignment="1">
      <alignment horizontal="center" vertical="center" wrapText="1"/>
    </xf>
    <xf numFmtId="177" fontId="17" fillId="0" borderId="13" xfId="6" applyNumberFormat="1" applyFont="1" applyBorder="1" applyAlignment="1">
      <alignment horizontal="center" vertical="center" shrinkToFit="1"/>
    </xf>
    <xf numFmtId="0" fontId="15" fillId="3" borderId="8" xfId="6" applyFont="1" applyFill="1" applyBorder="1" applyAlignment="1">
      <alignment horizontal="center" vertical="center"/>
    </xf>
    <xf numFmtId="176" fontId="15" fillId="3" borderId="27" xfId="6" applyNumberFormat="1" applyFont="1" applyFill="1" applyBorder="1" applyAlignment="1">
      <alignment horizontal="center" vertical="center"/>
    </xf>
    <xf numFmtId="0" fontId="15" fillId="3" borderId="27" xfId="6" applyFont="1" applyFill="1" applyBorder="1" applyAlignment="1">
      <alignment horizontal="center" vertical="center" wrapText="1"/>
    </xf>
    <xf numFmtId="0" fontId="15" fillId="3" borderId="27" xfId="6" applyFont="1" applyFill="1" applyBorder="1" applyAlignment="1">
      <alignment horizontal="center" vertical="center"/>
    </xf>
    <xf numFmtId="176" fontId="15" fillId="3" borderId="27" xfId="6" applyNumberFormat="1" applyFont="1" applyFill="1" applyBorder="1" applyAlignment="1">
      <alignment horizontal="center" vertical="center" wrapText="1"/>
    </xf>
    <xf numFmtId="0" fontId="15" fillId="3" borderId="28" xfId="6" applyFont="1" applyFill="1" applyBorder="1" applyAlignment="1">
      <alignment horizontal="center" vertical="center" wrapText="1"/>
    </xf>
    <xf numFmtId="176" fontId="15" fillId="0" borderId="24" xfId="6" applyNumberFormat="1" applyFont="1" applyBorder="1" applyAlignment="1">
      <alignment horizontal="center" vertical="center" wrapText="1"/>
    </xf>
    <xf numFmtId="176" fontId="11" fillId="0" borderId="29" xfId="6" applyNumberFormat="1" applyFont="1" applyBorder="1" applyAlignment="1">
      <alignment horizontal="center" vertical="center" wrapText="1"/>
    </xf>
    <xf numFmtId="176" fontId="11" fillId="0" borderId="30" xfId="6" applyNumberFormat="1" applyFont="1" applyBorder="1" applyAlignment="1">
      <alignment horizontal="center" vertical="center" wrapText="1"/>
    </xf>
    <xf numFmtId="0" fontId="17" fillId="0" borderId="31" xfId="6" applyFont="1" applyBorder="1" applyAlignment="1">
      <alignment horizontal="center" vertical="center" shrinkToFit="1"/>
    </xf>
    <xf numFmtId="176" fontId="3" fillId="0" borderId="32" xfId="6" applyNumberFormat="1" applyFont="1" applyBorder="1">
      <alignment vertical="center"/>
    </xf>
    <xf numFmtId="176" fontId="15" fillId="0" borderId="21" xfId="6" applyNumberFormat="1" applyFont="1" applyBorder="1" applyAlignment="1">
      <alignment horizontal="center" vertical="center" wrapText="1"/>
    </xf>
    <xf numFmtId="0" fontId="15" fillId="0" borderId="22" xfId="6" applyFont="1" applyBorder="1" applyAlignment="1">
      <alignment horizontal="center" vertical="center"/>
    </xf>
    <xf numFmtId="177" fontId="17" fillId="0" borderId="21" xfId="6" applyNumberFormat="1" applyFont="1" applyBorder="1" applyAlignment="1">
      <alignment horizontal="center" vertical="center" shrinkToFit="1"/>
    </xf>
    <xf numFmtId="176" fontId="18" fillId="0" borderId="0" xfId="6" applyNumberFormat="1" applyFont="1">
      <alignment vertical="center"/>
    </xf>
    <xf numFmtId="0" fontId="0" fillId="0" borderId="0" xfId="8" applyFont="1">
      <alignment vertical="center"/>
    </xf>
    <xf numFmtId="0" fontId="21" fillId="0" borderId="23" xfId="8" applyFont="1" applyBorder="1" applyAlignment="1">
      <alignment horizontal="left" vertical="center"/>
    </xf>
    <xf numFmtId="0" fontId="21" fillId="0" borderId="23" xfId="8" applyFont="1" applyBorder="1" applyAlignment="1">
      <alignment horizontal="center" vertical="center"/>
    </xf>
    <xf numFmtId="0" fontId="22" fillId="0" borderId="0" xfId="8" applyFont="1" applyAlignment="1">
      <alignment horizontal="center" vertical="center"/>
    </xf>
    <xf numFmtId="0" fontId="23" fillId="0" borderId="8" xfId="8" applyFont="1" applyBorder="1" applyAlignment="1">
      <alignment horizontal="center" vertical="center"/>
    </xf>
    <xf numFmtId="0" fontId="22" fillId="0" borderId="8" xfId="8" applyFont="1" applyBorder="1" applyAlignment="1">
      <alignment horizontal="center" vertical="center"/>
    </xf>
    <xf numFmtId="0" fontId="23" fillId="0" borderId="8" xfId="8" applyFont="1" applyBorder="1" applyAlignment="1">
      <alignment horizontal="center" vertical="center" shrinkToFit="1"/>
    </xf>
    <xf numFmtId="0" fontId="24" fillId="0" borderId="8" xfId="8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2" fillId="0" borderId="8" xfId="8" applyFont="1" applyBorder="1" applyAlignment="1">
      <alignment horizontal="center" vertical="center" shrinkToFit="1"/>
    </xf>
    <xf numFmtId="0" fontId="25" fillId="0" borderId="8" xfId="8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0" fontId="23" fillId="0" borderId="8" xfId="7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8" xfId="3" applyFont="1" applyBorder="1" applyAlignment="1">
      <alignment horizontal="center" vertical="center" shrinkToFit="1"/>
    </xf>
    <xf numFmtId="0" fontId="23" fillId="0" borderId="8" xfId="3" applyFont="1" applyBorder="1" applyAlignment="1">
      <alignment horizontal="center" vertical="center"/>
    </xf>
    <xf numFmtId="0" fontId="23" fillId="0" borderId="8" xfId="5" applyFont="1" applyBorder="1" applyAlignment="1">
      <alignment horizontal="center" vertical="center" shrinkToFit="1"/>
    </xf>
    <xf numFmtId="0" fontId="23" fillId="0" borderId="8" xfId="5" applyFont="1" applyBorder="1" applyAlignment="1">
      <alignment horizontal="center" vertical="center"/>
    </xf>
    <xf numFmtId="179" fontId="22" fillId="0" borderId="8" xfId="0" applyNumberFormat="1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 shrinkToFit="1"/>
    </xf>
    <xf numFmtId="0" fontId="23" fillId="0" borderId="8" xfId="2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>
      <alignment vertical="center"/>
    </xf>
    <xf numFmtId="0" fontId="22" fillId="0" borderId="8" xfId="2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8" xfId="8" applyFont="1" applyBorder="1" applyAlignment="1">
      <alignment horizontal="center"/>
    </xf>
    <xf numFmtId="0" fontId="23" fillId="0" borderId="8" xfId="8" applyFont="1" applyBorder="1" applyAlignment="1">
      <alignment horizontal="center"/>
    </xf>
    <xf numFmtId="0" fontId="22" fillId="0" borderId="11" xfId="8" applyFont="1" applyBorder="1" applyAlignment="1">
      <alignment horizontal="center" vertical="center"/>
    </xf>
    <xf numFmtId="0" fontId="22" fillId="0" borderId="11" xfId="8" applyFont="1" applyBorder="1" applyAlignment="1">
      <alignment horizontal="center" vertical="center" shrinkToFit="1"/>
    </xf>
    <xf numFmtId="180" fontId="23" fillId="0" borderId="8" xfId="8" applyNumberFormat="1" applyFont="1" applyBorder="1" applyAlignment="1">
      <alignment horizontal="center" vertical="center"/>
    </xf>
    <xf numFmtId="0" fontId="23" fillId="0" borderId="8" xfId="7" applyFont="1" applyBorder="1" applyAlignment="1">
      <alignment horizontal="center" vertical="center" shrinkToFit="1"/>
    </xf>
    <xf numFmtId="0" fontId="22" fillId="0" borderId="8" xfId="0" applyFont="1" applyBorder="1">
      <alignment vertical="center"/>
    </xf>
    <xf numFmtId="177" fontId="22" fillId="0" borderId="8" xfId="0" applyNumberFormat="1" applyFont="1" applyBorder="1" applyAlignment="1">
      <alignment vertical="center" shrinkToFit="1"/>
    </xf>
    <xf numFmtId="0" fontId="22" fillId="0" borderId="8" xfId="8" applyFont="1" applyBorder="1">
      <alignment vertical="center"/>
    </xf>
    <xf numFmtId="177" fontId="22" fillId="0" borderId="8" xfId="8" applyNumberFormat="1" applyFont="1" applyBorder="1" applyAlignment="1">
      <alignment vertical="center" shrinkToFit="1"/>
    </xf>
    <xf numFmtId="0" fontId="23" fillId="0" borderId="8" xfId="8" applyFont="1" applyBorder="1">
      <alignment vertical="center"/>
    </xf>
    <xf numFmtId="177" fontId="23" fillId="0" borderId="8" xfId="8" applyNumberFormat="1" applyFont="1" applyBorder="1" applyAlignment="1">
      <alignment vertical="center" shrinkToFit="1"/>
    </xf>
    <xf numFmtId="177" fontId="22" fillId="0" borderId="8" xfId="0" applyNumberFormat="1" applyFont="1" applyBorder="1">
      <alignment vertical="center"/>
    </xf>
    <xf numFmtId="177" fontId="22" fillId="0" borderId="8" xfId="8" applyNumberFormat="1" applyFont="1" applyBorder="1">
      <alignment vertical="center"/>
    </xf>
    <xf numFmtId="177" fontId="23" fillId="0" borderId="8" xfId="8" applyNumberFormat="1" applyFont="1" applyBorder="1">
      <alignment vertical="center"/>
    </xf>
    <xf numFmtId="0" fontId="30" fillId="0" borderId="8" xfId="8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2" fillId="0" borderId="8" xfId="8" applyNumberFormat="1" applyFont="1" applyBorder="1" applyAlignment="1">
      <alignment horizontal="center" vertical="center"/>
    </xf>
    <xf numFmtId="49" fontId="23" fillId="0" borderId="8" xfId="8" applyNumberFormat="1" applyFont="1" applyBorder="1" applyAlignment="1">
      <alignment horizontal="center" vertical="center"/>
    </xf>
    <xf numFmtId="0" fontId="31" fillId="0" borderId="0" xfId="8" applyFont="1">
      <alignment vertical="center"/>
    </xf>
    <xf numFmtId="0" fontId="22" fillId="0" borderId="0" xfId="8" applyFont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26" fillId="0" borderId="8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181" fontId="22" fillId="0" borderId="8" xfId="0" applyNumberFormat="1" applyFont="1" applyBorder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8" xfId="6" applyFont="1" applyBorder="1" applyAlignment="1">
      <alignment horizontal="center" vertical="center" shrinkToFit="1"/>
    </xf>
    <xf numFmtId="0" fontId="23" fillId="0" borderId="8" xfId="6" applyFont="1" applyBorder="1" applyAlignment="1">
      <alignment horizontal="center" vertical="center"/>
    </xf>
    <xf numFmtId="179" fontId="23" fillId="0" borderId="8" xfId="0" applyNumberFormat="1" applyFont="1" applyBorder="1" applyAlignment="1">
      <alignment horizontal="center" vertical="center"/>
    </xf>
    <xf numFmtId="0" fontId="23" fillId="0" borderId="8" xfId="6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4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4" fillId="0" borderId="0" xfId="7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34" fillId="0" borderId="0" xfId="5" applyFont="1" applyAlignment="1">
      <alignment horizontal="center" vertical="center" shrinkToFit="1"/>
    </xf>
    <xf numFmtId="0" fontId="34" fillId="0" borderId="0" xfId="5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6" applyFont="1" applyAlignment="1">
      <alignment horizontal="center" vertical="center" shrinkToFit="1"/>
    </xf>
    <xf numFmtId="0" fontId="34" fillId="0" borderId="0" xfId="6" applyFont="1" applyAlignment="1">
      <alignment horizontal="center" vertical="center"/>
    </xf>
    <xf numFmtId="0" fontId="34" fillId="0" borderId="0" xfId="6" applyFont="1" applyAlignment="1">
      <alignment horizontal="center"/>
    </xf>
    <xf numFmtId="1" fontId="34" fillId="0" borderId="0" xfId="6" applyNumberFormat="1" applyFont="1" applyAlignment="1">
      <alignment horizontal="center" vertical="center"/>
    </xf>
    <xf numFmtId="0" fontId="26" fillId="0" borderId="33" xfId="0" applyFont="1" applyBorder="1" applyAlignment="1">
      <alignment horizontal="right" vertical="center" textRotation="255" shrinkToFit="1"/>
    </xf>
    <xf numFmtId="0" fontId="34" fillId="0" borderId="0" xfId="7" applyFont="1" applyAlignment="1">
      <alignment horizontal="center" vertical="center" shrinkToFit="1"/>
    </xf>
    <xf numFmtId="177" fontId="34" fillId="0" borderId="0" xfId="0" applyNumberFormat="1" applyFont="1" applyAlignment="1">
      <alignment vertical="center" shrinkToFit="1"/>
    </xf>
    <xf numFmtId="177" fontId="34" fillId="0" borderId="0" xfId="0" applyNumberFormat="1" applyFont="1">
      <alignment vertical="center"/>
    </xf>
    <xf numFmtId="49" fontId="34" fillId="0" borderId="0" xfId="0" applyNumberFormat="1" applyFont="1" applyAlignment="1">
      <alignment horizontal="center" vertical="center"/>
    </xf>
    <xf numFmtId="0" fontId="38" fillId="0" borderId="0" xfId="0" applyFont="1">
      <alignment vertical="center"/>
    </xf>
    <xf numFmtId="0" fontId="24" fillId="0" borderId="8" xfId="0" applyFont="1" applyBorder="1" applyAlignment="1">
      <alignment horizontal="center" vertical="center"/>
    </xf>
    <xf numFmtId="1" fontId="23" fillId="0" borderId="8" xfId="0" applyNumberFormat="1" applyFont="1" applyBorder="1" applyAlignment="1">
      <alignment horizontal="center" vertical="center"/>
    </xf>
    <xf numFmtId="0" fontId="39" fillId="0" borderId="8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39" fillId="0" borderId="34" xfId="0" applyFont="1" applyBorder="1">
      <alignment vertical="center"/>
    </xf>
    <xf numFmtId="0" fontId="23" fillId="0" borderId="8" xfId="0" applyFont="1" applyBorder="1" applyAlignment="1"/>
    <xf numFmtId="177" fontId="23" fillId="0" borderId="8" xfId="0" applyNumberFormat="1" applyFont="1" applyBorder="1" applyAlignment="1">
      <alignment vertical="center" shrinkToFit="1"/>
    </xf>
    <xf numFmtId="177" fontId="23" fillId="0" borderId="8" xfId="0" applyNumberFormat="1" applyFont="1" applyBorder="1">
      <alignment vertical="center"/>
    </xf>
    <xf numFmtId="49" fontId="23" fillId="0" borderId="8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8" xfId="8" applyFont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3" fillId="4" borderId="8" xfId="2" applyFont="1" applyFill="1" applyBorder="1" applyAlignment="1">
      <alignment horizontal="center" vertical="center"/>
    </xf>
    <xf numFmtId="179" fontId="22" fillId="4" borderId="8" xfId="0" applyNumberFormat="1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shrinkToFit="1"/>
    </xf>
    <xf numFmtId="1" fontId="22" fillId="4" borderId="8" xfId="0" applyNumberFormat="1" applyFont="1" applyFill="1" applyBorder="1" applyAlignment="1">
      <alignment horizontal="center" vertical="center"/>
    </xf>
    <xf numFmtId="179" fontId="22" fillId="0" borderId="8" xfId="0" applyNumberFormat="1" applyFont="1" applyBorder="1" applyAlignment="1">
      <alignment horizontal="center" vertical="center" shrinkToFit="1"/>
    </xf>
    <xf numFmtId="1" fontId="22" fillId="0" borderId="8" xfId="0" applyNumberFormat="1" applyFont="1" applyBorder="1" applyAlignment="1">
      <alignment horizontal="center" vertical="center" shrinkToFit="1"/>
    </xf>
    <xf numFmtId="0" fontId="12" fillId="2" borderId="3" xfId="6" applyFont="1" applyFill="1" applyBorder="1" applyAlignment="1">
      <alignment horizontal="center" vertical="center"/>
    </xf>
    <xf numFmtId="176" fontId="12" fillId="2" borderId="3" xfId="6" applyNumberFormat="1" applyFont="1" applyFill="1" applyBorder="1" applyAlignment="1">
      <alignment horizontal="center" vertical="center" wrapText="1"/>
    </xf>
    <xf numFmtId="177" fontId="12" fillId="2" borderId="4" xfId="6" applyNumberFormat="1" applyFont="1" applyFill="1" applyBorder="1" applyAlignment="1">
      <alignment horizontal="center" vertical="center"/>
    </xf>
    <xf numFmtId="176" fontId="19" fillId="0" borderId="0" xfId="6" applyNumberFormat="1" applyFont="1" applyAlignment="1">
      <alignment horizontal="center" vertical="center" wrapText="1"/>
    </xf>
    <xf numFmtId="176" fontId="8" fillId="0" borderId="0" xfId="6" applyNumberFormat="1" applyFont="1" applyAlignment="1">
      <alignment horizontal="center" vertical="center"/>
    </xf>
    <xf numFmtId="176" fontId="9" fillId="2" borderId="2" xfId="6" applyNumberFormat="1" applyFont="1" applyFill="1" applyBorder="1" applyAlignment="1">
      <alignment horizontal="center" vertical="center" shrinkToFit="1"/>
    </xf>
    <xf numFmtId="176" fontId="9" fillId="2" borderId="3" xfId="6" applyNumberFormat="1" applyFont="1" applyFill="1" applyBorder="1" applyAlignment="1">
      <alignment horizontal="center" vertical="center" shrinkToFit="1"/>
    </xf>
    <xf numFmtId="176" fontId="10" fillId="2" borderId="3" xfId="6" applyNumberFormat="1" applyFont="1" applyFill="1" applyBorder="1" applyAlignment="1">
      <alignment horizontal="center" vertical="center" shrinkToFit="1"/>
    </xf>
    <xf numFmtId="176" fontId="11" fillId="2" borderId="4" xfId="6" applyNumberFormat="1" applyFont="1" applyFill="1" applyBorder="1" applyAlignment="1">
      <alignment horizontal="center" vertical="center" shrinkToFit="1"/>
    </xf>
    <xf numFmtId="176" fontId="12" fillId="2" borderId="2" xfId="6" applyNumberFormat="1" applyFont="1" applyFill="1" applyBorder="1" applyAlignment="1">
      <alignment horizontal="center" vertical="center" wrapText="1"/>
    </xf>
    <xf numFmtId="176" fontId="12" fillId="2" borderId="3" xfId="6" applyNumberFormat="1" applyFont="1" applyFill="1" applyBorder="1" applyAlignment="1">
      <alignment horizontal="center" vertical="center" wrapText="1" shrinkToFit="1"/>
    </xf>
    <xf numFmtId="0" fontId="23" fillId="0" borderId="8" xfId="8" applyFont="1" applyBorder="1" applyAlignment="1">
      <alignment horizontal="left" vertical="center"/>
    </xf>
    <xf numFmtId="0" fontId="22" fillId="0" borderId="8" xfId="0" applyFont="1" applyBorder="1">
      <alignment vertical="center"/>
    </xf>
    <xf numFmtId="0" fontId="22" fillId="0" borderId="8" xfId="8" applyFont="1" applyBorder="1">
      <alignment vertical="center"/>
    </xf>
    <xf numFmtId="0" fontId="22" fillId="0" borderId="8" xfId="0" applyFont="1" applyBorder="1" applyAlignment="1">
      <alignment horizontal="left" vertical="center"/>
    </xf>
    <xf numFmtId="0" fontId="22" fillId="0" borderId="8" xfId="8" applyFont="1" applyBorder="1" applyAlignment="1">
      <alignment horizontal="left" vertical="center"/>
    </xf>
    <xf numFmtId="0" fontId="27" fillId="0" borderId="8" xfId="8" applyFont="1" applyBorder="1" applyAlignment="1">
      <alignment horizontal="center" vertical="center" textRotation="255" shrinkToFit="1"/>
    </xf>
    <xf numFmtId="0" fontId="23" fillId="0" borderId="8" xfId="8" applyFont="1" applyBorder="1" applyAlignment="1">
      <alignment horizontal="center" vertical="center"/>
    </xf>
    <xf numFmtId="0" fontId="30" fillId="0" borderId="8" xfId="8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textRotation="255" shrinkToFit="1"/>
    </xf>
    <xf numFmtId="0" fontId="43" fillId="0" borderId="8" xfId="8" applyFont="1" applyBorder="1" applyAlignment="1">
      <alignment horizontal="center" vertical="center" textRotation="255" shrinkToFit="1"/>
    </xf>
    <xf numFmtId="0" fontId="26" fillId="0" borderId="8" xfId="0" applyFont="1" applyBorder="1" applyAlignment="1">
      <alignment horizontal="center" vertical="center" textRotation="255" shrinkToFit="1"/>
    </xf>
    <xf numFmtId="0" fontId="23" fillId="0" borderId="8" xfId="0" applyFont="1" applyBorder="1" applyAlignment="1">
      <alignment horizontal="center" vertical="center"/>
    </xf>
    <xf numFmtId="11" fontId="26" fillId="0" borderId="8" xfId="8" applyNumberFormat="1" applyFont="1" applyBorder="1" applyAlignment="1">
      <alignment horizontal="center" vertical="center" textRotation="255" shrinkToFit="1"/>
    </xf>
    <xf numFmtId="0" fontId="23" fillId="0" borderId="8" xfId="8" applyFont="1" applyBorder="1" applyAlignment="1">
      <alignment horizontal="center" vertical="center" textRotation="255"/>
    </xf>
    <xf numFmtId="11" fontId="27" fillId="0" borderId="8" xfId="0" applyNumberFormat="1" applyFont="1" applyBorder="1" applyAlignment="1">
      <alignment horizontal="center" vertical="center" textRotation="255" shrinkToFit="1"/>
    </xf>
    <xf numFmtId="0" fontId="43" fillId="0" borderId="27" xfId="0" applyFont="1" applyBorder="1" applyAlignment="1">
      <alignment horizontal="center" vertical="center" textRotation="255" shrinkToFit="1"/>
    </xf>
    <xf numFmtId="0" fontId="43" fillId="0" borderId="35" xfId="0" applyFont="1" applyBorder="1" applyAlignment="1">
      <alignment horizontal="center" vertical="center" textRotation="255" shrinkToFit="1"/>
    </xf>
    <xf numFmtId="0" fontId="43" fillId="0" borderId="21" xfId="0" applyFont="1" applyBorder="1" applyAlignment="1">
      <alignment horizontal="center" vertical="center" textRotation="255" shrinkToFit="1"/>
    </xf>
    <xf numFmtId="11" fontId="27" fillId="0" borderId="8" xfId="8" applyNumberFormat="1" applyFont="1" applyBorder="1" applyAlignment="1">
      <alignment horizontal="center" vertical="center" textRotation="255" shrinkToFit="1"/>
    </xf>
    <xf numFmtId="0" fontId="22" fillId="0" borderId="8" xfId="0" applyFont="1" applyBorder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22" fillId="0" borderId="8" xfId="8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 textRotation="255" shrinkToFit="1"/>
    </xf>
    <xf numFmtId="0" fontId="33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6" fillId="0" borderId="8" xfId="6" applyFont="1" applyBorder="1" applyAlignment="1">
      <alignment horizontal="center" vertical="center" textRotation="255" shrinkToFit="1"/>
    </xf>
    <xf numFmtId="0" fontId="27" fillId="0" borderId="11" xfId="0" applyFont="1" applyBorder="1" applyAlignment="1">
      <alignment horizontal="center" vertical="center" textRotation="255" shrinkToFit="1"/>
    </xf>
    <xf numFmtId="11" fontId="43" fillId="0" borderId="8" xfId="0" applyNumberFormat="1" applyFont="1" applyBorder="1" applyAlignment="1">
      <alignment horizontal="center" vertical="center" textRotation="255" shrinkToFit="1"/>
    </xf>
    <xf numFmtId="0" fontId="42" fillId="0" borderId="8" xfId="0" applyFont="1" applyBorder="1" applyAlignment="1">
      <alignment horizontal="center" vertical="center" textRotation="255"/>
    </xf>
    <xf numFmtId="0" fontId="43" fillId="0" borderId="8" xfId="0" applyFont="1" applyBorder="1" applyAlignment="1">
      <alignment horizontal="center" vertical="center" textRotation="255" shrinkToFit="1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37" fillId="0" borderId="0" xfId="6" applyFont="1" applyAlignment="1">
      <alignment horizontal="center" vertical="center" textRotation="255" shrinkToFit="1"/>
    </xf>
    <xf numFmtId="0" fontId="43" fillId="0" borderId="8" xfId="2" applyFont="1" applyBorder="1" applyAlignment="1">
      <alignment horizontal="center" vertical="center" textRotation="255" shrinkToFit="1"/>
    </xf>
    <xf numFmtId="11" fontId="37" fillId="0" borderId="0" xfId="0" applyNumberFormat="1" applyFont="1" applyAlignment="1">
      <alignment horizontal="center" vertical="center" textRotation="255" shrinkToFit="1"/>
    </xf>
    <xf numFmtId="0" fontId="37" fillId="0" borderId="0" xfId="0" applyFont="1" applyAlignment="1">
      <alignment horizontal="center" vertical="center" textRotation="255" shrinkToFit="1"/>
    </xf>
    <xf numFmtId="0" fontId="34" fillId="0" borderId="0" xfId="0" applyFont="1" applyAlignment="1">
      <alignment horizontal="center" vertical="center"/>
    </xf>
    <xf numFmtId="0" fontId="23" fillId="0" borderId="8" xfId="0" applyFont="1" applyBorder="1">
      <alignment vertical="center"/>
    </xf>
    <xf numFmtId="0" fontId="23" fillId="0" borderId="8" xfId="0" applyFont="1" applyBorder="1" applyAlignment="1">
      <alignment horizontal="left" vertical="center"/>
    </xf>
    <xf numFmtId="11" fontId="26" fillId="0" borderId="8" xfId="0" applyNumberFormat="1" applyFont="1" applyBorder="1" applyAlignment="1">
      <alignment horizontal="center" vertical="center" textRotation="255" shrinkToFit="1"/>
    </xf>
  </cellXfs>
  <cellStyles count="10">
    <cellStyle name="一般" xfId="0" builtinId="0"/>
    <cellStyle name="一般 10" xfId="1"/>
    <cellStyle name="一般 2" xfId="2"/>
    <cellStyle name="一般 3" xfId="3"/>
    <cellStyle name="一般 4" xfId="4"/>
    <cellStyle name="一般 5" xfId="5"/>
    <cellStyle name="一般 6" xfId="6"/>
    <cellStyle name="一般 7" xfId="7"/>
    <cellStyle name="一般 8" xfId="8"/>
    <cellStyle name="一般 9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D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9"/>
  <sheetViews>
    <sheetView tabSelected="1" zoomScale="10" zoomScaleNormal="10" workbookViewId="0">
      <selection activeCell="J9" sqref="J9"/>
    </sheetView>
  </sheetViews>
  <sheetFormatPr defaultColWidth="8.296875" defaultRowHeight="138.6"/>
  <cols>
    <col min="1" max="1" width="15.09765625" style="1" customWidth="1"/>
    <col min="2" max="2" width="62.09765625" style="2" customWidth="1"/>
    <col min="3" max="3" width="37.09765625" style="2" customWidth="1"/>
    <col min="4" max="4" width="127.3984375" style="3" customWidth="1"/>
    <col min="5" max="5" width="181.296875" style="3" customWidth="1"/>
    <col min="6" max="6" width="160.8984375" style="3" customWidth="1"/>
    <col min="7" max="7" width="130.296875" style="3" customWidth="1"/>
    <col min="8" max="8" width="94.09765625" style="3" hidden="1" customWidth="1"/>
    <col min="9" max="9" width="155.59765625" style="3" customWidth="1"/>
    <col min="10" max="10" width="69.09765625" style="4" customWidth="1"/>
    <col min="11" max="11" width="35.296875" style="5" customWidth="1"/>
    <col min="12" max="12" width="34.09765625" style="5" customWidth="1"/>
    <col min="13" max="13" width="31.296875" style="5" customWidth="1"/>
    <col min="14" max="14" width="36.19921875" style="5" customWidth="1"/>
    <col min="15" max="15" width="34.19921875" style="5" customWidth="1"/>
    <col min="16" max="16" width="31.59765625" style="5" customWidth="1"/>
    <col min="17" max="17" width="59.59765625" style="6" customWidth="1"/>
    <col min="18" max="18" width="23.3984375" style="1" customWidth="1"/>
    <col min="19" max="256" width="8.296875" style="1"/>
    <col min="257" max="257" width="15.09765625" style="1" customWidth="1"/>
    <col min="258" max="258" width="62.09765625" style="1" customWidth="1"/>
    <col min="259" max="259" width="37.09765625" style="1" customWidth="1"/>
    <col min="260" max="260" width="127.3984375" style="1" customWidth="1"/>
    <col min="261" max="261" width="181.296875" style="1" customWidth="1"/>
    <col min="262" max="262" width="160.8984375" style="1" customWidth="1"/>
    <col min="263" max="263" width="130.296875" style="1" customWidth="1"/>
    <col min="264" max="264" width="8.296875" style="1" hidden="1"/>
    <col min="265" max="265" width="155.59765625" style="1" customWidth="1"/>
    <col min="266" max="266" width="42.296875" style="1" customWidth="1"/>
    <col min="267" max="267" width="35.296875" style="1" customWidth="1"/>
    <col min="268" max="268" width="34.09765625" style="1" customWidth="1"/>
    <col min="269" max="269" width="31.296875" style="1" customWidth="1"/>
    <col min="270" max="270" width="36.19921875" style="1" customWidth="1"/>
    <col min="271" max="271" width="34.19921875" style="1" customWidth="1"/>
    <col min="272" max="272" width="31.59765625" style="1" customWidth="1"/>
    <col min="273" max="273" width="59.59765625" style="1" customWidth="1"/>
    <col min="274" max="274" width="23.3984375" style="1" customWidth="1"/>
    <col min="275" max="512" width="8.296875" style="1"/>
    <col min="513" max="513" width="15.09765625" style="1" customWidth="1"/>
    <col min="514" max="514" width="62.09765625" style="1" customWidth="1"/>
    <col min="515" max="515" width="37.09765625" style="1" customWidth="1"/>
    <col min="516" max="516" width="127.3984375" style="1" customWidth="1"/>
    <col min="517" max="517" width="181.296875" style="1" customWidth="1"/>
    <col min="518" max="518" width="160.8984375" style="1" customWidth="1"/>
    <col min="519" max="519" width="130.296875" style="1" customWidth="1"/>
    <col min="520" max="520" width="8.296875" style="1" hidden="1"/>
    <col min="521" max="521" width="155.59765625" style="1" customWidth="1"/>
    <col min="522" max="522" width="42.296875" style="1" customWidth="1"/>
    <col min="523" max="523" width="35.296875" style="1" customWidth="1"/>
    <col min="524" max="524" width="34.09765625" style="1" customWidth="1"/>
    <col min="525" max="525" width="31.296875" style="1" customWidth="1"/>
    <col min="526" max="526" width="36.19921875" style="1" customWidth="1"/>
    <col min="527" max="527" width="34.19921875" style="1" customWidth="1"/>
    <col min="528" max="528" width="31.59765625" style="1" customWidth="1"/>
    <col min="529" max="529" width="59.59765625" style="1" customWidth="1"/>
    <col min="530" max="530" width="23.3984375" style="1" customWidth="1"/>
    <col min="531" max="768" width="8.296875" style="1"/>
    <col min="769" max="769" width="15.09765625" style="1" customWidth="1"/>
    <col min="770" max="770" width="62.09765625" style="1" customWidth="1"/>
    <col min="771" max="771" width="37.09765625" style="1" customWidth="1"/>
    <col min="772" max="772" width="127.3984375" style="1" customWidth="1"/>
    <col min="773" max="773" width="181.296875" style="1" customWidth="1"/>
    <col min="774" max="774" width="160.8984375" style="1" customWidth="1"/>
    <col min="775" max="775" width="130.296875" style="1" customWidth="1"/>
    <col min="776" max="776" width="8.296875" style="1" hidden="1"/>
    <col min="777" max="777" width="155.59765625" style="1" customWidth="1"/>
    <col min="778" max="778" width="42.296875" style="1" customWidth="1"/>
    <col min="779" max="779" width="35.296875" style="1" customWidth="1"/>
    <col min="780" max="780" width="34.09765625" style="1" customWidth="1"/>
    <col min="781" max="781" width="31.296875" style="1" customWidth="1"/>
    <col min="782" max="782" width="36.19921875" style="1" customWidth="1"/>
    <col min="783" max="783" width="34.19921875" style="1" customWidth="1"/>
    <col min="784" max="784" width="31.59765625" style="1" customWidth="1"/>
    <col min="785" max="785" width="59.59765625" style="1" customWidth="1"/>
    <col min="786" max="786" width="23.3984375" style="1" customWidth="1"/>
    <col min="787" max="1024" width="8.296875" style="1"/>
  </cols>
  <sheetData>
    <row r="1" spans="1:18" ht="73.5" customHeight="1">
      <c r="B1" s="199" t="s">
        <v>235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203.4" customHeight="1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8" ht="221.25" customHeight="1">
      <c r="A3" s="7"/>
      <c r="B3" s="200" t="s">
        <v>0</v>
      </c>
      <c r="C3" s="201" t="s">
        <v>1</v>
      </c>
      <c r="D3" s="202" t="s">
        <v>2</v>
      </c>
      <c r="E3" s="202" t="s">
        <v>3</v>
      </c>
      <c r="F3" s="202" t="s">
        <v>4</v>
      </c>
      <c r="G3" s="202" t="s">
        <v>5</v>
      </c>
      <c r="H3" s="202" t="s">
        <v>5</v>
      </c>
      <c r="I3" s="202" t="s">
        <v>6</v>
      </c>
      <c r="J3" s="203" t="s">
        <v>7</v>
      </c>
      <c r="K3" s="204" t="s">
        <v>8</v>
      </c>
      <c r="L3" s="205" t="s">
        <v>9</v>
      </c>
      <c r="M3" s="195" t="s">
        <v>10</v>
      </c>
      <c r="N3" s="195" t="s">
        <v>11</v>
      </c>
      <c r="O3" s="196" t="s">
        <v>12</v>
      </c>
      <c r="P3" s="195" t="s">
        <v>13</v>
      </c>
      <c r="Q3" s="197" t="s">
        <v>14</v>
      </c>
      <c r="R3" s="8"/>
    </row>
    <row r="4" spans="1:18" ht="49.8" hidden="1">
      <c r="A4" s="7"/>
      <c r="B4" s="200"/>
      <c r="C4" s="201"/>
      <c r="D4" s="202"/>
      <c r="E4" s="202"/>
      <c r="F4" s="202"/>
      <c r="G4" s="202"/>
      <c r="H4" s="202"/>
      <c r="I4" s="202"/>
      <c r="J4" s="203"/>
      <c r="K4" s="204"/>
      <c r="L4" s="205"/>
      <c r="M4" s="195"/>
      <c r="N4" s="195"/>
      <c r="O4" s="196"/>
      <c r="P4" s="195"/>
      <c r="Q4" s="197"/>
      <c r="R4" s="8"/>
    </row>
    <row r="5" spans="1:18" ht="230.1" customHeight="1">
      <c r="A5" s="7"/>
      <c r="B5" s="9">
        <v>45719</v>
      </c>
      <c r="C5" s="10" t="s">
        <v>15</v>
      </c>
      <c r="D5" s="11" t="s">
        <v>16</v>
      </c>
      <c r="E5" s="12" t="s">
        <v>236</v>
      </c>
      <c r="F5" s="13" t="s">
        <v>17</v>
      </c>
      <c r="G5" s="14" t="s">
        <v>23</v>
      </c>
      <c r="H5" s="15"/>
      <c r="I5" s="16" t="s">
        <v>18</v>
      </c>
      <c r="J5" s="17"/>
      <c r="K5" s="18">
        <v>5.2</v>
      </c>
      <c r="L5" s="19">
        <v>2.5</v>
      </c>
      <c r="M5" s="19">
        <v>1.5</v>
      </c>
      <c r="N5" s="19">
        <v>0</v>
      </c>
      <c r="O5" s="19">
        <v>3</v>
      </c>
      <c r="P5" s="20">
        <v>0.1</v>
      </c>
      <c r="Q5" s="21">
        <f t="shared" ref="Q5:Q25" si="0">K5*70+L5*75+M5*25+N5*60+O5*45+P5*120</f>
        <v>736</v>
      </c>
      <c r="R5" s="8"/>
    </row>
    <row r="6" spans="1:18" ht="230.1" customHeight="1">
      <c r="A6" s="7"/>
      <c r="B6" s="9">
        <v>45720</v>
      </c>
      <c r="C6" s="22" t="s">
        <v>19</v>
      </c>
      <c r="D6" s="11" t="s">
        <v>20</v>
      </c>
      <c r="E6" s="23" t="s">
        <v>21</v>
      </c>
      <c r="F6" s="23" t="s">
        <v>22</v>
      </c>
      <c r="G6" s="15" t="s">
        <v>23</v>
      </c>
      <c r="H6" s="23"/>
      <c r="I6" s="24" t="s">
        <v>24</v>
      </c>
      <c r="J6" s="17" t="s">
        <v>7</v>
      </c>
      <c r="K6" s="18">
        <v>5</v>
      </c>
      <c r="L6" s="19">
        <v>2.5</v>
      </c>
      <c r="M6" s="19">
        <v>1.6</v>
      </c>
      <c r="N6" s="19">
        <v>1</v>
      </c>
      <c r="O6" s="19">
        <v>3</v>
      </c>
      <c r="P6" s="20">
        <v>0</v>
      </c>
      <c r="Q6" s="21">
        <f t="shared" si="0"/>
        <v>772.5</v>
      </c>
      <c r="R6" s="8"/>
    </row>
    <row r="7" spans="1:18" ht="230.1" customHeight="1">
      <c r="A7" s="7"/>
      <c r="B7" s="9">
        <v>45721</v>
      </c>
      <c r="C7" s="25" t="s">
        <v>25</v>
      </c>
      <c r="D7" s="26" t="s">
        <v>26</v>
      </c>
      <c r="E7" s="27" t="s">
        <v>256</v>
      </c>
      <c r="F7" s="27" t="s">
        <v>269</v>
      </c>
      <c r="G7" s="28" t="s">
        <v>27</v>
      </c>
      <c r="H7" s="27"/>
      <c r="I7" s="29" t="s">
        <v>28</v>
      </c>
      <c r="J7" s="30"/>
      <c r="K7" s="31">
        <v>4</v>
      </c>
      <c r="L7" s="32">
        <v>2.5</v>
      </c>
      <c r="M7" s="32">
        <v>1.4</v>
      </c>
      <c r="N7" s="32">
        <v>0</v>
      </c>
      <c r="O7" s="32">
        <v>3</v>
      </c>
      <c r="P7" s="33">
        <v>0</v>
      </c>
      <c r="Q7" s="34">
        <f t="shared" si="0"/>
        <v>637.5</v>
      </c>
      <c r="R7" s="8"/>
    </row>
    <row r="8" spans="1:18" ht="230.1" customHeight="1">
      <c r="A8" s="7"/>
      <c r="B8" s="9">
        <v>45722</v>
      </c>
      <c r="C8" s="22" t="s">
        <v>29</v>
      </c>
      <c r="D8" s="11" t="s">
        <v>30</v>
      </c>
      <c r="E8" s="12" t="s">
        <v>31</v>
      </c>
      <c r="F8" s="15" t="s">
        <v>32</v>
      </c>
      <c r="G8" s="15" t="s">
        <v>237</v>
      </c>
      <c r="H8" s="15"/>
      <c r="I8" s="16" t="s">
        <v>243</v>
      </c>
      <c r="J8" s="17" t="s">
        <v>7</v>
      </c>
      <c r="K8" s="18">
        <v>5.5</v>
      </c>
      <c r="L8" s="19">
        <v>2.5</v>
      </c>
      <c r="M8" s="19">
        <v>1.5</v>
      </c>
      <c r="N8" s="19">
        <v>1</v>
      </c>
      <c r="O8" s="19">
        <v>3</v>
      </c>
      <c r="P8" s="35">
        <v>0</v>
      </c>
      <c r="Q8" s="21">
        <f t="shared" si="0"/>
        <v>805</v>
      </c>
      <c r="R8" s="8"/>
    </row>
    <row r="9" spans="1:18" ht="230.1" customHeight="1">
      <c r="A9" s="7"/>
      <c r="B9" s="9">
        <v>45723</v>
      </c>
      <c r="C9" s="36" t="s">
        <v>33</v>
      </c>
      <c r="D9" s="37" t="s">
        <v>20</v>
      </c>
      <c r="E9" s="38" t="s">
        <v>34</v>
      </c>
      <c r="F9" s="38" t="s">
        <v>35</v>
      </c>
      <c r="G9" s="38" t="s">
        <v>23</v>
      </c>
      <c r="H9" s="38"/>
      <c r="I9" s="39" t="s">
        <v>36</v>
      </c>
      <c r="J9" s="40"/>
      <c r="K9" s="41">
        <v>5</v>
      </c>
      <c r="L9" s="42">
        <v>2.5</v>
      </c>
      <c r="M9" s="42">
        <v>1.6</v>
      </c>
      <c r="N9" s="42">
        <v>0</v>
      </c>
      <c r="O9" s="42">
        <v>3</v>
      </c>
      <c r="P9" s="43">
        <v>0</v>
      </c>
      <c r="Q9" s="44">
        <f t="shared" si="0"/>
        <v>712.5</v>
      </c>
      <c r="R9" s="8"/>
    </row>
    <row r="10" spans="1:18" ht="230.1" customHeight="1">
      <c r="A10" s="7"/>
      <c r="B10" s="9">
        <v>45726</v>
      </c>
      <c r="C10" s="10" t="s">
        <v>15</v>
      </c>
      <c r="D10" s="11" t="s">
        <v>16</v>
      </c>
      <c r="E10" s="45" t="s">
        <v>37</v>
      </c>
      <c r="F10" s="46" t="s">
        <v>38</v>
      </c>
      <c r="G10" s="47" t="s">
        <v>23</v>
      </c>
      <c r="H10" s="46"/>
      <c r="I10" s="48" t="s">
        <v>39</v>
      </c>
      <c r="J10" s="49"/>
      <c r="K10" s="50">
        <v>5</v>
      </c>
      <c r="L10" s="51">
        <v>2.5</v>
      </c>
      <c r="M10" s="51">
        <v>1.6</v>
      </c>
      <c r="N10" s="51">
        <v>0</v>
      </c>
      <c r="O10" s="51">
        <v>3</v>
      </c>
      <c r="P10" s="52">
        <v>0</v>
      </c>
      <c r="Q10" s="53">
        <f t="shared" si="0"/>
        <v>712.5</v>
      </c>
      <c r="R10" s="8"/>
    </row>
    <row r="11" spans="1:18" ht="230.1" customHeight="1">
      <c r="A11" s="7"/>
      <c r="B11" s="9">
        <v>45727</v>
      </c>
      <c r="C11" s="22" t="s">
        <v>19</v>
      </c>
      <c r="D11" s="11" t="s">
        <v>20</v>
      </c>
      <c r="E11" s="54" t="s">
        <v>40</v>
      </c>
      <c r="F11" s="55" t="s">
        <v>41</v>
      </c>
      <c r="G11" s="15" t="s">
        <v>23</v>
      </c>
      <c r="H11" s="15"/>
      <c r="I11" s="56" t="s">
        <v>42</v>
      </c>
      <c r="J11" s="57" t="s">
        <v>7</v>
      </c>
      <c r="K11" s="58">
        <v>5</v>
      </c>
      <c r="L11" s="35">
        <v>2.6</v>
      </c>
      <c r="M11" s="35">
        <v>1.5</v>
      </c>
      <c r="N11" s="35">
        <v>1</v>
      </c>
      <c r="O11" s="35">
        <v>3</v>
      </c>
      <c r="P11" s="35">
        <v>0</v>
      </c>
      <c r="Q11" s="21">
        <f t="shared" si="0"/>
        <v>777.5</v>
      </c>
      <c r="R11" s="8"/>
    </row>
    <row r="12" spans="1:18" ht="230.1" customHeight="1">
      <c r="A12" s="7"/>
      <c r="B12" s="9">
        <v>45728</v>
      </c>
      <c r="C12" s="22" t="s">
        <v>25</v>
      </c>
      <c r="D12" s="11" t="s">
        <v>43</v>
      </c>
      <c r="E12" s="59" t="s">
        <v>44</v>
      </c>
      <c r="F12" s="15" t="s">
        <v>276</v>
      </c>
      <c r="G12" s="14"/>
      <c r="H12" s="15"/>
      <c r="I12" s="56" t="s">
        <v>27</v>
      </c>
      <c r="J12" s="17"/>
      <c r="K12" s="18">
        <v>4</v>
      </c>
      <c r="L12" s="19">
        <v>2.5</v>
      </c>
      <c r="M12" s="19">
        <v>1.5</v>
      </c>
      <c r="N12" s="19">
        <v>0</v>
      </c>
      <c r="O12" s="19">
        <v>4</v>
      </c>
      <c r="P12" s="60">
        <v>1</v>
      </c>
      <c r="Q12" s="21">
        <f t="shared" si="0"/>
        <v>805</v>
      </c>
      <c r="R12" s="8"/>
    </row>
    <row r="13" spans="1:18" ht="230.1" customHeight="1">
      <c r="A13" s="7"/>
      <c r="B13" s="9">
        <v>45729</v>
      </c>
      <c r="C13" s="22" t="s">
        <v>29</v>
      </c>
      <c r="D13" s="11" t="s">
        <v>30</v>
      </c>
      <c r="E13" s="12" t="s">
        <v>45</v>
      </c>
      <c r="F13" s="15" t="s">
        <v>46</v>
      </c>
      <c r="G13" s="14" t="s">
        <v>23</v>
      </c>
      <c r="H13" s="15"/>
      <c r="I13" s="16" t="s">
        <v>47</v>
      </c>
      <c r="J13" s="17" t="s">
        <v>7</v>
      </c>
      <c r="K13" s="18">
        <v>5.2</v>
      </c>
      <c r="L13" s="19">
        <v>2.5</v>
      </c>
      <c r="M13" s="19">
        <v>1.5</v>
      </c>
      <c r="N13" s="19">
        <v>1</v>
      </c>
      <c r="O13" s="19">
        <v>3</v>
      </c>
      <c r="P13" s="20">
        <v>0</v>
      </c>
      <c r="Q13" s="21">
        <f t="shared" si="0"/>
        <v>784</v>
      </c>
      <c r="R13" s="8"/>
    </row>
    <row r="14" spans="1:18" ht="230.1" customHeight="1">
      <c r="A14" s="7"/>
      <c r="B14" s="9">
        <v>45730</v>
      </c>
      <c r="C14" s="61" t="s">
        <v>33</v>
      </c>
      <c r="D14" s="62" t="s">
        <v>20</v>
      </c>
      <c r="E14" s="63" t="s">
        <v>48</v>
      </c>
      <c r="F14" s="64" t="s">
        <v>49</v>
      </c>
      <c r="G14" s="64" t="s">
        <v>23</v>
      </c>
      <c r="H14" s="65" t="s">
        <v>50</v>
      </c>
      <c r="I14" s="66" t="s">
        <v>51</v>
      </c>
      <c r="J14" s="67"/>
      <c r="K14" s="68">
        <v>5</v>
      </c>
      <c r="L14" s="69">
        <v>2.5</v>
      </c>
      <c r="M14" s="69">
        <v>1.7</v>
      </c>
      <c r="N14" s="69">
        <v>0</v>
      </c>
      <c r="O14" s="69">
        <v>4</v>
      </c>
      <c r="P14" s="70">
        <v>0</v>
      </c>
      <c r="Q14" s="71">
        <f t="shared" si="0"/>
        <v>760</v>
      </c>
      <c r="R14" s="8"/>
    </row>
    <row r="15" spans="1:18" ht="230.1" customHeight="1">
      <c r="A15" s="7"/>
      <c r="B15" s="9">
        <v>45733</v>
      </c>
      <c r="C15" s="25" t="s">
        <v>15</v>
      </c>
      <c r="D15" s="11" t="s">
        <v>16</v>
      </c>
      <c r="E15" s="72" t="s">
        <v>52</v>
      </c>
      <c r="F15" s="73" t="s">
        <v>246</v>
      </c>
      <c r="G15" s="28" t="s">
        <v>23</v>
      </c>
      <c r="H15" s="73"/>
      <c r="I15" s="74" t="s">
        <v>53</v>
      </c>
      <c r="J15" s="75"/>
      <c r="K15" s="31">
        <v>5</v>
      </c>
      <c r="L15" s="32">
        <v>2.5</v>
      </c>
      <c r="M15" s="32">
        <v>1.5</v>
      </c>
      <c r="N15" s="32">
        <v>0</v>
      </c>
      <c r="O15" s="32">
        <v>3</v>
      </c>
      <c r="P15" s="76">
        <v>0</v>
      </c>
      <c r="Q15" s="34">
        <f t="shared" si="0"/>
        <v>710</v>
      </c>
      <c r="R15" s="8"/>
    </row>
    <row r="16" spans="1:18" ht="230.1" customHeight="1">
      <c r="A16" s="7"/>
      <c r="B16" s="9">
        <v>45734</v>
      </c>
      <c r="C16" s="22" t="s">
        <v>19</v>
      </c>
      <c r="D16" s="11" t="s">
        <v>20</v>
      </c>
      <c r="E16" s="54" t="s">
        <v>54</v>
      </c>
      <c r="F16" s="12" t="s">
        <v>55</v>
      </c>
      <c r="G16" s="15" t="s">
        <v>23</v>
      </c>
      <c r="H16" s="23"/>
      <c r="I16" s="24" t="s">
        <v>56</v>
      </c>
      <c r="J16" s="57" t="s">
        <v>7</v>
      </c>
      <c r="K16" s="18">
        <v>5.2</v>
      </c>
      <c r="L16" s="19">
        <v>2.7</v>
      </c>
      <c r="M16" s="19">
        <v>1.5</v>
      </c>
      <c r="N16" s="19">
        <v>1</v>
      </c>
      <c r="O16" s="19">
        <v>3</v>
      </c>
      <c r="P16" s="20">
        <v>0</v>
      </c>
      <c r="Q16" s="21">
        <f t="shared" si="0"/>
        <v>799</v>
      </c>
      <c r="R16" s="8"/>
    </row>
    <row r="17" spans="1:18" ht="230.1" customHeight="1">
      <c r="A17" s="7"/>
      <c r="B17" s="9">
        <v>45735</v>
      </c>
      <c r="C17" s="22" t="s">
        <v>25</v>
      </c>
      <c r="D17" s="11" t="s">
        <v>26</v>
      </c>
      <c r="E17" s="23" t="s">
        <v>57</v>
      </c>
      <c r="F17" s="23" t="s">
        <v>275</v>
      </c>
      <c r="G17" s="14"/>
      <c r="H17" s="23"/>
      <c r="I17" s="24" t="s">
        <v>27</v>
      </c>
      <c r="J17" s="17"/>
      <c r="K17" s="18">
        <v>6</v>
      </c>
      <c r="L17" s="19">
        <v>3</v>
      </c>
      <c r="M17" s="19">
        <v>1.2</v>
      </c>
      <c r="N17" s="19">
        <v>0</v>
      </c>
      <c r="O17" s="19">
        <v>3</v>
      </c>
      <c r="P17" s="20">
        <v>0</v>
      </c>
      <c r="Q17" s="21">
        <f t="shared" si="0"/>
        <v>810</v>
      </c>
      <c r="R17" s="8"/>
    </row>
    <row r="18" spans="1:18" ht="230.1" customHeight="1">
      <c r="A18" s="7"/>
      <c r="B18" s="9">
        <v>45736</v>
      </c>
      <c r="C18" s="22" t="s">
        <v>29</v>
      </c>
      <c r="D18" s="11" t="s">
        <v>30</v>
      </c>
      <c r="E18" s="23" t="s">
        <v>59</v>
      </c>
      <c r="F18" s="23" t="s">
        <v>60</v>
      </c>
      <c r="G18" s="77" t="s">
        <v>23</v>
      </c>
      <c r="H18" s="23"/>
      <c r="I18" s="24" t="s">
        <v>61</v>
      </c>
      <c r="J18" s="17" t="s">
        <v>7</v>
      </c>
      <c r="K18" s="18">
        <v>5.5</v>
      </c>
      <c r="L18" s="19">
        <v>2.5</v>
      </c>
      <c r="M18" s="19">
        <v>1.5</v>
      </c>
      <c r="N18" s="19">
        <v>1</v>
      </c>
      <c r="O18" s="19">
        <v>3</v>
      </c>
      <c r="P18" s="20">
        <v>0</v>
      </c>
      <c r="Q18" s="21">
        <f t="shared" si="0"/>
        <v>805</v>
      </c>
      <c r="R18" s="8"/>
    </row>
    <row r="19" spans="1:18" ht="230.1" customHeight="1">
      <c r="A19" s="7"/>
      <c r="B19" s="9">
        <v>45737</v>
      </c>
      <c r="C19" s="61" t="s">
        <v>33</v>
      </c>
      <c r="D19" s="37" t="s">
        <v>20</v>
      </c>
      <c r="E19" s="78" t="s">
        <v>62</v>
      </c>
      <c r="F19" s="79" t="s">
        <v>63</v>
      </c>
      <c r="G19" s="80" t="s">
        <v>23</v>
      </c>
      <c r="H19" s="81"/>
      <c r="I19" s="82" t="s">
        <v>64</v>
      </c>
      <c r="J19" s="67"/>
      <c r="K19" s="68">
        <v>5</v>
      </c>
      <c r="L19" s="69">
        <v>2.5</v>
      </c>
      <c r="M19" s="69">
        <v>1.7</v>
      </c>
      <c r="N19" s="69">
        <v>0</v>
      </c>
      <c r="O19" s="69">
        <v>3</v>
      </c>
      <c r="P19" s="70">
        <v>0</v>
      </c>
      <c r="Q19" s="71">
        <f t="shared" si="0"/>
        <v>715</v>
      </c>
      <c r="R19" s="8"/>
    </row>
    <row r="20" spans="1:18" ht="230.1" customHeight="1">
      <c r="A20" s="7"/>
      <c r="B20" s="9">
        <v>45740</v>
      </c>
      <c r="C20" s="25" t="s">
        <v>15</v>
      </c>
      <c r="D20" s="83" t="s">
        <v>16</v>
      </c>
      <c r="E20" s="73" t="s">
        <v>65</v>
      </c>
      <c r="F20" s="73" t="s">
        <v>248</v>
      </c>
      <c r="G20" s="28" t="s">
        <v>23</v>
      </c>
      <c r="H20" s="73"/>
      <c r="I20" s="74" t="s">
        <v>66</v>
      </c>
      <c r="J20" s="30"/>
      <c r="K20" s="31">
        <v>5</v>
      </c>
      <c r="L20" s="32">
        <v>2.5</v>
      </c>
      <c r="M20" s="32">
        <v>1.7</v>
      </c>
      <c r="N20" s="32">
        <v>0</v>
      </c>
      <c r="O20" s="32">
        <v>3</v>
      </c>
      <c r="P20" s="76">
        <v>0</v>
      </c>
      <c r="Q20" s="34">
        <f t="shared" si="0"/>
        <v>715</v>
      </c>
      <c r="R20" s="8"/>
    </row>
    <row r="21" spans="1:18" ht="230.1" customHeight="1">
      <c r="A21" s="7"/>
      <c r="B21" s="9">
        <v>45741</v>
      </c>
      <c r="C21" s="22" t="s">
        <v>19</v>
      </c>
      <c r="D21" s="11" t="s">
        <v>20</v>
      </c>
      <c r="E21" s="23" t="s">
        <v>67</v>
      </c>
      <c r="F21" s="23" t="s">
        <v>249</v>
      </c>
      <c r="G21" s="15" t="s">
        <v>23</v>
      </c>
      <c r="H21" s="23"/>
      <c r="I21" s="24" t="s">
        <v>68</v>
      </c>
      <c r="J21" s="17" t="s">
        <v>7</v>
      </c>
      <c r="K21" s="18">
        <v>5.3</v>
      </c>
      <c r="L21" s="19">
        <v>2.5</v>
      </c>
      <c r="M21" s="19">
        <v>1.5</v>
      </c>
      <c r="N21" s="19">
        <v>1</v>
      </c>
      <c r="O21" s="19">
        <v>3</v>
      </c>
      <c r="P21" s="20">
        <v>0</v>
      </c>
      <c r="Q21" s="21">
        <f t="shared" si="0"/>
        <v>791</v>
      </c>
      <c r="R21" s="8"/>
    </row>
    <row r="22" spans="1:18" ht="230.1" customHeight="1">
      <c r="A22" s="7"/>
      <c r="B22" s="9">
        <v>45742</v>
      </c>
      <c r="C22" s="22" t="s">
        <v>25</v>
      </c>
      <c r="D22" s="11" t="s">
        <v>43</v>
      </c>
      <c r="E22" s="54" t="s">
        <v>69</v>
      </c>
      <c r="F22" s="12" t="s">
        <v>272</v>
      </c>
      <c r="G22" s="77" t="s">
        <v>27</v>
      </c>
      <c r="H22" s="15"/>
      <c r="I22" s="56" t="s">
        <v>70</v>
      </c>
      <c r="J22" s="17"/>
      <c r="K22" s="18">
        <v>5.0999999999999996</v>
      </c>
      <c r="L22" s="19">
        <v>2.5</v>
      </c>
      <c r="M22" s="19">
        <v>1.5</v>
      </c>
      <c r="N22" s="19">
        <v>0</v>
      </c>
      <c r="O22" s="19">
        <v>3</v>
      </c>
      <c r="P22" s="20">
        <v>0</v>
      </c>
      <c r="Q22" s="21">
        <f t="shared" si="0"/>
        <v>717</v>
      </c>
      <c r="R22" s="8"/>
    </row>
    <row r="23" spans="1:18" ht="230.1" customHeight="1">
      <c r="A23" s="7"/>
      <c r="B23" s="9">
        <v>45743</v>
      </c>
      <c r="C23" s="22" t="s">
        <v>29</v>
      </c>
      <c r="D23" s="11" t="s">
        <v>30</v>
      </c>
      <c r="E23" s="23" t="s">
        <v>71</v>
      </c>
      <c r="F23" s="23" t="s">
        <v>72</v>
      </c>
      <c r="G23" s="14" t="s">
        <v>23</v>
      </c>
      <c r="H23" s="23"/>
      <c r="I23" s="24" t="s">
        <v>73</v>
      </c>
      <c r="J23" s="84" t="s">
        <v>7</v>
      </c>
      <c r="K23" s="18">
        <v>5.2</v>
      </c>
      <c r="L23" s="19">
        <v>2.5</v>
      </c>
      <c r="M23" s="19">
        <v>1.7</v>
      </c>
      <c r="N23" s="19">
        <v>1</v>
      </c>
      <c r="O23" s="19">
        <v>3</v>
      </c>
      <c r="P23" s="20">
        <v>0</v>
      </c>
      <c r="Q23" s="21">
        <f t="shared" si="0"/>
        <v>789</v>
      </c>
      <c r="R23" s="8"/>
    </row>
    <row r="24" spans="1:18" ht="230.1" customHeight="1">
      <c r="A24" s="7"/>
      <c r="B24" s="9">
        <v>45744</v>
      </c>
      <c r="C24" s="22" t="s">
        <v>33</v>
      </c>
      <c r="D24" s="11" t="s">
        <v>20</v>
      </c>
      <c r="E24" s="23" t="s">
        <v>74</v>
      </c>
      <c r="F24" s="23" t="s">
        <v>250</v>
      </c>
      <c r="G24" s="15" t="s">
        <v>23</v>
      </c>
      <c r="H24" s="23"/>
      <c r="I24" s="24" t="s">
        <v>75</v>
      </c>
      <c r="J24" s="85"/>
      <c r="K24" s="86">
        <v>5</v>
      </c>
      <c r="L24" s="19">
        <v>2.5</v>
      </c>
      <c r="M24" s="19">
        <v>1.5</v>
      </c>
      <c r="N24" s="19">
        <v>0</v>
      </c>
      <c r="O24" s="19">
        <v>4</v>
      </c>
      <c r="P24" s="20">
        <v>0</v>
      </c>
      <c r="Q24" s="21">
        <f t="shared" si="0"/>
        <v>755</v>
      </c>
      <c r="R24" s="8"/>
    </row>
    <row r="25" spans="1:18" ht="230.1" customHeight="1">
      <c r="A25" s="87"/>
      <c r="B25" s="9">
        <v>45747</v>
      </c>
      <c r="C25" s="10" t="s">
        <v>15</v>
      </c>
      <c r="D25" s="11" t="s">
        <v>16</v>
      </c>
      <c r="E25" s="88" t="s">
        <v>76</v>
      </c>
      <c r="F25" s="88" t="s">
        <v>77</v>
      </c>
      <c r="G25" s="46" t="s">
        <v>23</v>
      </c>
      <c r="H25" s="88"/>
      <c r="I25" s="89" t="s">
        <v>78</v>
      </c>
      <c r="J25" s="49"/>
      <c r="K25" s="50">
        <v>5</v>
      </c>
      <c r="L25" s="51">
        <v>2.5</v>
      </c>
      <c r="M25" s="51">
        <v>1.6</v>
      </c>
      <c r="N25" s="51">
        <v>0</v>
      </c>
      <c r="O25" s="51">
        <v>3</v>
      </c>
      <c r="P25" s="90">
        <v>0</v>
      </c>
      <c r="Q25" s="53">
        <f t="shared" si="0"/>
        <v>712.5</v>
      </c>
      <c r="R25" s="8"/>
    </row>
    <row r="26" spans="1:18" s="91" customFormat="1" ht="68.25" customHeight="1">
      <c r="B26" s="198" t="s">
        <v>79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</row>
    <row r="27" spans="1:18" s="91" customFormat="1" ht="114" customHeight="1"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</row>
    <row r="28" spans="1:18">
      <c r="R28" s="8"/>
    </row>
    <row r="31" spans="1:18">
      <c r="K31" s="1"/>
      <c r="L31" s="1"/>
      <c r="M31" s="1"/>
      <c r="N31" s="1"/>
      <c r="O31" s="1"/>
      <c r="P31" s="1"/>
      <c r="Q31" s="1"/>
    </row>
    <row r="32" spans="1:18" s="5" customFormat="1">
      <c r="B32" s="2"/>
      <c r="C32" s="2"/>
      <c r="D32" s="3"/>
      <c r="E32" s="3"/>
      <c r="F32" s="3"/>
      <c r="G32" s="3"/>
      <c r="H32" s="3"/>
      <c r="I32" s="3"/>
      <c r="J32" s="4"/>
    </row>
    <row r="33" spans="2:10" s="5" customFormat="1">
      <c r="B33" s="2"/>
      <c r="C33" s="2"/>
      <c r="D33" s="3"/>
      <c r="E33" s="3"/>
      <c r="F33" s="3"/>
      <c r="G33" s="3"/>
      <c r="H33" s="3"/>
      <c r="I33" s="3"/>
      <c r="J33" s="4"/>
    </row>
    <row r="34" spans="2:10" s="5" customFormat="1">
      <c r="B34" s="2"/>
      <c r="C34" s="2"/>
      <c r="D34" s="3"/>
      <c r="E34" s="3"/>
      <c r="F34" s="3"/>
      <c r="G34" s="3"/>
      <c r="H34" s="3"/>
      <c r="I34" s="3"/>
      <c r="J34" s="4"/>
    </row>
    <row r="35" spans="2:10" s="5" customFormat="1">
      <c r="B35" s="2"/>
      <c r="C35" s="2"/>
      <c r="D35" s="3"/>
      <c r="E35" s="3"/>
      <c r="F35" s="3"/>
      <c r="G35" s="3"/>
      <c r="H35" s="3"/>
      <c r="I35" s="3"/>
      <c r="J35" s="4"/>
    </row>
    <row r="36" spans="2:10" s="5" customFormat="1">
      <c r="B36" s="2"/>
      <c r="C36" s="2"/>
      <c r="D36" s="3"/>
      <c r="E36" s="3"/>
      <c r="F36" s="3"/>
      <c r="G36" s="3"/>
      <c r="H36" s="3"/>
      <c r="I36" s="3"/>
      <c r="J36" s="4"/>
    </row>
    <row r="37" spans="2:10" s="5" customFormat="1">
      <c r="B37" s="2"/>
      <c r="C37" s="2"/>
      <c r="D37" s="3"/>
      <c r="E37" s="3"/>
      <c r="F37" s="3"/>
      <c r="G37" s="3"/>
      <c r="H37" s="3"/>
      <c r="I37" s="3"/>
      <c r="J37" s="4"/>
    </row>
    <row r="38" spans="2:10" s="5" customFormat="1">
      <c r="B38" s="2"/>
      <c r="C38" s="2"/>
      <c r="D38" s="3"/>
      <c r="E38" s="3"/>
      <c r="F38" s="3"/>
      <c r="G38" s="3"/>
      <c r="H38" s="3"/>
      <c r="I38" s="3"/>
      <c r="J38" s="4"/>
    </row>
    <row r="39" spans="2:10" s="5" customFormat="1">
      <c r="B39" s="2"/>
      <c r="C39" s="2"/>
      <c r="D39" s="3"/>
      <c r="E39" s="3"/>
      <c r="F39" s="3"/>
      <c r="G39" s="3"/>
      <c r="H39" s="3"/>
      <c r="I39" s="3"/>
      <c r="J39" s="4"/>
    </row>
    <row r="40" spans="2:10" s="5" customFormat="1">
      <c r="B40" s="2"/>
      <c r="C40" s="2"/>
      <c r="D40" s="3"/>
      <c r="E40" s="3"/>
      <c r="F40" s="3"/>
      <c r="G40" s="3"/>
      <c r="H40" s="3"/>
      <c r="I40" s="3"/>
      <c r="J40" s="4"/>
    </row>
    <row r="41" spans="2:10" s="5" customFormat="1">
      <c r="B41" s="2"/>
      <c r="C41" s="2"/>
      <c r="D41" s="3"/>
      <c r="E41" s="3"/>
      <c r="F41" s="3"/>
      <c r="G41" s="3"/>
      <c r="H41" s="3"/>
      <c r="I41" s="3"/>
      <c r="J41" s="4"/>
    </row>
    <row r="42" spans="2:10" s="5" customFormat="1">
      <c r="B42" s="2"/>
      <c r="C42" s="2"/>
      <c r="D42" s="3"/>
      <c r="E42" s="3"/>
      <c r="F42" s="3"/>
      <c r="G42" s="3"/>
      <c r="H42" s="3"/>
      <c r="I42" s="3"/>
      <c r="J42" s="4"/>
    </row>
    <row r="43" spans="2:10" s="5" customFormat="1">
      <c r="B43" s="2"/>
      <c r="C43" s="2"/>
      <c r="D43" s="3"/>
      <c r="E43" s="3"/>
      <c r="F43" s="3"/>
      <c r="G43" s="3"/>
      <c r="H43" s="3"/>
      <c r="I43" s="3"/>
      <c r="J43" s="4"/>
    </row>
    <row r="44" spans="2:10" s="5" customFormat="1">
      <c r="B44" s="2"/>
      <c r="C44" s="2"/>
      <c r="D44" s="3"/>
      <c r="E44" s="3"/>
      <c r="F44" s="3"/>
      <c r="G44" s="3"/>
      <c r="H44" s="3"/>
      <c r="I44" s="3"/>
      <c r="J44" s="4"/>
    </row>
    <row r="45" spans="2:10" s="5" customFormat="1">
      <c r="B45" s="2"/>
      <c r="C45" s="2"/>
      <c r="D45" s="3"/>
      <c r="E45" s="3"/>
      <c r="F45" s="3"/>
      <c r="G45" s="3"/>
      <c r="H45" s="3"/>
      <c r="I45" s="3"/>
      <c r="J45" s="4"/>
    </row>
    <row r="46" spans="2:10" s="5" customFormat="1">
      <c r="B46" s="2"/>
      <c r="C46" s="2"/>
      <c r="D46" s="3"/>
      <c r="E46" s="3"/>
      <c r="F46" s="3"/>
      <c r="G46" s="3"/>
      <c r="H46" s="3"/>
      <c r="I46" s="3"/>
      <c r="J46" s="4"/>
    </row>
    <row r="47" spans="2:10" s="5" customFormat="1">
      <c r="B47" s="2"/>
      <c r="C47" s="2"/>
      <c r="D47" s="3"/>
      <c r="E47" s="2"/>
      <c r="F47" s="2"/>
      <c r="G47" s="2"/>
      <c r="H47" s="2"/>
      <c r="I47" s="2"/>
      <c r="J47" s="4"/>
    </row>
    <row r="48" spans="2:10" s="2" customFormat="1"/>
    <row r="49" spans="5:9" s="2" customFormat="1">
      <c r="E49" s="3"/>
      <c r="F49" s="3"/>
      <c r="G49" s="3"/>
      <c r="H49" s="3"/>
      <c r="I49" s="3"/>
    </row>
  </sheetData>
  <mergeCells count="18">
    <mergeCell ref="B26:R27"/>
    <mergeCell ref="B1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41" type="noConversion"/>
  <pageMargins left="0.29027777777777802" right="0.359722222222222" top="0.2" bottom="0.2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topLeftCell="A13" zoomScaleNormal="100" workbookViewId="0">
      <selection activeCell="N26" sqref="N26:N30"/>
    </sheetView>
  </sheetViews>
  <sheetFormatPr defaultColWidth="8.59765625" defaultRowHeight="14.4"/>
  <cols>
    <col min="1" max="1" width="4.8984375" style="92" customWidth="1"/>
    <col min="2" max="8" width="8.59765625" style="92"/>
    <col min="9" max="9" width="9" style="92" customWidth="1"/>
    <col min="10" max="16" width="8.59765625" style="92"/>
    <col min="17" max="17" width="9" style="92" customWidth="1"/>
    <col min="18" max="1024" width="8.59765625" style="92"/>
  </cols>
  <sheetData>
    <row r="1" spans="1:21" ht="24.6">
      <c r="A1" s="226" t="s">
        <v>80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1:21" ht="22.2">
      <c r="A2" s="93" t="s">
        <v>81</v>
      </c>
      <c r="B2" s="93"/>
      <c r="C2" s="94">
        <v>350</v>
      </c>
      <c r="D2" s="93" t="s">
        <v>82</v>
      </c>
      <c r="E2" s="93"/>
      <c r="F2" s="93"/>
      <c r="G2" s="93"/>
      <c r="H2" s="93"/>
      <c r="I2" s="93"/>
      <c r="J2" s="93"/>
      <c r="K2" s="93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ht="16.2">
      <c r="A3" s="96" t="s">
        <v>0</v>
      </c>
      <c r="B3" s="212" t="s">
        <v>83</v>
      </c>
      <c r="C3" s="212"/>
      <c r="D3" s="212"/>
      <c r="E3" s="212"/>
      <c r="F3" s="212" t="s">
        <v>84</v>
      </c>
      <c r="G3" s="212"/>
      <c r="H3" s="212"/>
      <c r="I3" s="212"/>
      <c r="J3" s="227" t="s">
        <v>85</v>
      </c>
      <c r="K3" s="227"/>
      <c r="L3" s="227"/>
      <c r="M3" s="227"/>
      <c r="N3" s="227" t="s">
        <v>86</v>
      </c>
      <c r="O3" s="227"/>
      <c r="P3" s="227"/>
      <c r="Q3" s="227"/>
      <c r="R3" s="212" t="s">
        <v>87</v>
      </c>
      <c r="S3" s="212"/>
      <c r="T3" s="212"/>
      <c r="U3" s="212"/>
    </row>
    <row r="4" spans="1:21" ht="16.2">
      <c r="A4" s="96" t="s">
        <v>88</v>
      </c>
      <c r="B4" s="98" t="s">
        <v>89</v>
      </c>
      <c r="C4" s="96" t="s">
        <v>90</v>
      </c>
      <c r="D4" s="99" t="s">
        <v>91</v>
      </c>
      <c r="E4" s="98" t="s">
        <v>92</v>
      </c>
      <c r="F4" s="100" t="s">
        <v>89</v>
      </c>
      <c r="G4" s="101" t="s">
        <v>90</v>
      </c>
      <c r="H4" s="102" t="s">
        <v>91</v>
      </c>
      <c r="I4" s="100" t="s">
        <v>92</v>
      </c>
      <c r="J4" s="103" t="s">
        <v>89</v>
      </c>
      <c r="K4" s="97" t="s">
        <v>90</v>
      </c>
      <c r="L4" s="104" t="s">
        <v>91</v>
      </c>
      <c r="M4" s="103" t="s">
        <v>92</v>
      </c>
      <c r="N4" s="103" t="s">
        <v>89</v>
      </c>
      <c r="O4" s="97" t="s">
        <v>90</v>
      </c>
      <c r="P4" s="104" t="s">
        <v>91</v>
      </c>
      <c r="Q4" s="103" t="s">
        <v>92</v>
      </c>
      <c r="R4" s="98" t="s">
        <v>89</v>
      </c>
      <c r="S4" s="96" t="s">
        <v>90</v>
      </c>
      <c r="T4" s="99" t="s">
        <v>91</v>
      </c>
      <c r="U4" s="98" t="s">
        <v>92</v>
      </c>
    </row>
    <row r="5" spans="1:21" ht="16.5" customHeight="1">
      <c r="A5" s="219" t="s">
        <v>2</v>
      </c>
      <c r="B5" s="225" t="s">
        <v>16</v>
      </c>
      <c r="C5" s="101" t="s">
        <v>93</v>
      </c>
      <c r="D5" s="101">
        <v>100</v>
      </c>
      <c r="E5" s="105">
        <f>(D5*$C$2)/1000</f>
        <v>35</v>
      </c>
      <c r="F5" s="225" t="s">
        <v>20</v>
      </c>
      <c r="G5" s="101" t="s">
        <v>93</v>
      </c>
      <c r="H5" s="106">
        <v>90</v>
      </c>
      <c r="I5" s="105">
        <f t="shared" ref="I5:I10" si="0">(H5*$C$2)/1000</f>
        <v>31.5</v>
      </c>
      <c r="J5" s="216" t="s">
        <v>256</v>
      </c>
      <c r="K5" s="186" t="s">
        <v>242</v>
      </c>
      <c r="L5" s="107">
        <v>200</v>
      </c>
      <c r="M5" s="105">
        <f>(L5*$C$2)/1000</f>
        <v>70</v>
      </c>
      <c r="N5" s="217" t="s">
        <v>30</v>
      </c>
      <c r="O5" s="107" t="s">
        <v>93</v>
      </c>
      <c r="P5" s="107">
        <v>90</v>
      </c>
      <c r="Q5" s="105">
        <f>(P5*$C$2)/1000</f>
        <v>31.5</v>
      </c>
      <c r="R5" s="212" t="s">
        <v>20</v>
      </c>
      <c r="S5" s="96" t="s">
        <v>93</v>
      </c>
      <c r="T5" s="96">
        <v>90</v>
      </c>
      <c r="U5" s="105">
        <f>(T5*$C$2)/1000</f>
        <v>31.5</v>
      </c>
    </row>
    <row r="6" spans="1:21" ht="16.2">
      <c r="A6" s="219"/>
      <c r="B6" s="225"/>
      <c r="C6" s="101"/>
      <c r="D6" s="101"/>
      <c r="E6" s="101"/>
      <c r="F6" s="225"/>
      <c r="G6" s="101" t="s">
        <v>95</v>
      </c>
      <c r="H6" s="106">
        <v>10</v>
      </c>
      <c r="I6" s="105">
        <f t="shared" si="0"/>
        <v>3.5</v>
      </c>
      <c r="J6" s="216"/>
      <c r="K6" s="107" t="s">
        <v>96</v>
      </c>
      <c r="L6" s="107">
        <v>45</v>
      </c>
      <c r="M6" s="105">
        <f>(L6*$C$2)/1000</f>
        <v>15.75</v>
      </c>
      <c r="N6" s="217"/>
      <c r="O6" s="107" t="s">
        <v>97</v>
      </c>
      <c r="P6" s="107">
        <v>10</v>
      </c>
      <c r="Q6" s="105">
        <f>(P6*$C$2)/1000</f>
        <v>3.5</v>
      </c>
      <c r="R6" s="212"/>
      <c r="S6" s="96" t="s">
        <v>95</v>
      </c>
      <c r="T6" s="96">
        <v>10</v>
      </c>
      <c r="U6" s="105">
        <f>(T6*$C$2)/1000</f>
        <v>3.5</v>
      </c>
    </row>
    <row r="7" spans="1:21" ht="16.5" customHeight="1">
      <c r="A7" s="219" t="s">
        <v>98</v>
      </c>
      <c r="B7" s="214" t="s">
        <v>239</v>
      </c>
      <c r="C7" s="108" t="s">
        <v>99</v>
      </c>
      <c r="D7" s="100">
        <v>100</v>
      </c>
      <c r="E7" s="105">
        <f>(D7*$C$2)/1000</f>
        <v>35</v>
      </c>
      <c r="F7" s="214" t="s">
        <v>21</v>
      </c>
      <c r="G7" s="100" t="s">
        <v>100</v>
      </c>
      <c r="H7" s="101">
        <v>75</v>
      </c>
      <c r="I7" s="105">
        <f t="shared" si="0"/>
        <v>26.25</v>
      </c>
      <c r="J7" s="216"/>
      <c r="K7" s="109" t="s">
        <v>101</v>
      </c>
      <c r="L7" s="107">
        <v>20</v>
      </c>
      <c r="M7" s="105">
        <f>(L7*$C$2)/1000</f>
        <v>7</v>
      </c>
      <c r="N7" s="228" t="s">
        <v>31</v>
      </c>
      <c r="O7" s="103" t="s">
        <v>102</v>
      </c>
      <c r="P7" s="97">
        <v>75</v>
      </c>
      <c r="Q7" s="105">
        <f>(P7*$C$2)/1000</f>
        <v>26.25</v>
      </c>
      <c r="R7" s="211" t="s">
        <v>34</v>
      </c>
      <c r="S7" s="110" t="s">
        <v>100</v>
      </c>
      <c r="T7" s="111">
        <v>78</v>
      </c>
      <c r="U7" s="105">
        <f>(T7*$C$2)/1000</f>
        <v>27.3</v>
      </c>
    </row>
    <row r="8" spans="1:21" ht="16.2">
      <c r="A8" s="219"/>
      <c r="B8" s="214"/>
      <c r="C8" s="100" t="s">
        <v>103</v>
      </c>
      <c r="D8" s="101">
        <v>10</v>
      </c>
      <c r="E8" s="105">
        <f>(D8*$C$2)/1000</f>
        <v>3.5</v>
      </c>
      <c r="F8" s="214"/>
      <c r="G8" s="100" t="s">
        <v>104</v>
      </c>
      <c r="H8" s="101">
        <v>5</v>
      </c>
      <c r="I8" s="105">
        <f t="shared" si="0"/>
        <v>1.75</v>
      </c>
      <c r="J8" s="216"/>
      <c r="K8" s="109" t="s">
        <v>105</v>
      </c>
      <c r="L8" s="107">
        <v>60</v>
      </c>
      <c r="M8" s="105">
        <f>(L8*$C$2)/1000</f>
        <v>21</v>
      </c>
      <c r="N8" s="228"/>
      <c r="O8" s="112" t="s">
        <v>106</v>
      </c>
      <c r="P8" s="113">
        <v>10</v>
      </c>
      <c r="Q8" s="105">
        <f>(P8*$C$2)/1000</f>
        <v>3.5</v>
      </c>
      <c r="R8" s="211"/>
      <c r="S8" s="103" t="s">
        <v>106</v>
      </c>
      <c r="T8" s="97">
        <v>10</v>
      </c>
      <c r="U8" s="105">
        <f>(T8*$C$2)/1000</f>
        <v>3.5</v>
      </c>
    </row>
    <row r="9" spans="1:21" ht="16.2">
      <c r="A9" s="219"/>
      <c r="B9" s="214"/>
      <c r="C9" s="100"/>
      <c r="D9" s="101"/>
      <c r="E9" s="100"/>
      <c r="F9" s="214"/>
      <c r="G9" s="100" t="s">
        <v>108</v>
      </c>
      <c r="H9" s="101">
        <v>2</v>
      </c>
      <c r="I9" s="114">
        <f t="shared" si="0"/>
        <v>0.7</v>
      </c>
      <c r="J9" s="216"/>
      <c r="K9" s="108" t="s">
        <v>103</v>
      </c>
      <c r="L9" s="115">
        <v>20</v>
      </c>
      <c r="M9" s="105">
        <f>(L9*$C$2)/1000</f>
        <v>7</v>
      </c>
      <c r="N9" s="228"/>
      <c r="O9" s="108" t="s">
        <v>109</v>
      </c>
      <c r="P9" s="115" t="s">
        <v>27</v>
      </c>
      <c r="Q9" s="108" t="s">
        <v>107</v>
      </c>
      <c r="R9" s="211"/>
      <c r="S9" s="103" t="s">
        <v>110</v>
      </c>
      <c r="T9" s="97">
        <v>2</v>
      </c>
      <c r="U9" s="108" t="s">
        <v>107</v>
      </c>
    </row>
    <row r="10" spans="1:21" ht="16.2">
      <c r="A10" s="219"/>
      <c r="B10" s="214"/>
      <c r="C10" s="112"/>
      <c r="D10" s="113"/>
      <c r="E10" s="112"/>
      <c r="F10" s="214"/>
      <c r="G10" s="100" t="s">
        <v>111</v>
      </c>
      <c r="H10" s="101">
        <v>8</v>
      </c>
      <c r="I10" s="105">
        <f t="shared" si="0"/>
        <v>2.8</v>
      </c>
      <c r="J10" s="216"/>
      <c r="K10" s="108" t="s">
        <v>110</v>
      </c>
      <c r="L10" s="107" t="s">
        <v>27</v>
      </c>
      <c r="M10" s="109" t="s">
        <v>107</v>
      </c>
      <c r="N10" s="228"/>
      <c r="O10" s="108" t="s">
        <v>112</v>
      </c>
      <c r="P10" s="115" t="s">
        <v>27</v>
      </c>
      <c r="Q10" s="108" t="s">
        <v>107</v>
      </c>
      <c r="R10" s="211"/>
      <c r="S10" s="103" t="s">
        <v>113</v>
      </c>
      <c r="T10" s="97" t="s">
        <v>27</v>
      </c>
      <c r="U10" s="108" t="s">
        <v>107</v>
      </c>
    </row>
    <row r="11" spans="1:21" ht="16.2">
      <c r="A11" s="219"/>
      <c r="B11" s="214"/>
      <c r="C11" s="112"/>
      <c r="D11" s="113"/>
      <c r="E11" s="113"/>
      <c r="F11" s="214"/>
      <c r="G11" s="100"/>
      <c r="H11" s="101"/>
      <c r="I11" s="101"/>
      <c r="J11" s="216"/>
      <c r="K11" s="108" t="s">
        <v>114</v>
      </c>
      <c r="L11" s="107" t="s">
        <v>27</v>
      </c>
      <c r="M11" s="109" t="s">
        <v>107</v>
      </c>
      <c r="N11" s="228"/>
      <c r="O11" s="116"/>
      <c r="P11" s="116"/>
      <c r="Q11" s="117"/>
      <c r="R11" s="211"/>
      <c r="S11" s="103"/>
      <c r="T11" s="103"/>
      <c r="U11" s="97"/>
    </row>
    <row r="12" spans="1:21" ht="16.2">
      <c r="A12" s="219"/>
      <c r="B12" s="214"/>
      <c r="C12" s="100"/>
      <c r="D12" s="100"/>
      <c r="E12" s="101"/>
      <c r="F12" s="214"/>
      <c r="G12" s="100"/>
      <c r="H12" s="101"/>
      <c r="I12" s="101"/>
      <c r="J12" s="216"/>
      <c r="K12" s="109" t="s">
        <v>115</v>
      </c>
      <c r="L12" s="107" t="s">
        <v>27</v>
      </c>
      <c r="M12" s="109" t="s">
        <v>107</v>
      </c>
      <c r="N12" s="228"/>
      <c r="O12" s="116"/>
      <c r="P12" s="116"/>
      <c r="Q12" s="117"/>
      <c r="R12" s="211"/>
      <c r="S12" s="103"/>
      <c r="T12" s="103"/>
      <c r="U12" s="97"/>
    </row>
    <row r="13" spans="1:21" ht="16.2">
      <c r="A13" s="219"/>
      <c r="B13" s="214"/>
      <c r="C13" s="100"/>
      <c r="D13" s="100"/>
      <c r="E13" s="101"/>
      <c r="F13" s="214"/>
      <c r="G13" s="100"/>
      <c r="H13" s="101"/>
      <c r="I13" s="101"/>
      <c r="J13" s="216"/>
      <c r="K13" s="118"/>
      <c r="L13" s="119"/>
      <c r="M13" s="119"/>
      <c r="N13" s="228"/>
      <c r="O13" s="116"/>
      <c r="P13" s="116"/>
      <c r="Q13" s="117"/>
      <c r="R13" s="211"/>
      <c r="S13" s="103"/>
      <c r="T13" s="103"/>
      <c r="U13" s="97"/>
    </row>
    <row r="14" spans="1:21" ht="16.2">
      <c r="A14" s="219"/>
      <c r="B14" s="214"/>
      <c r="C14" s="100"/>
      <c r="D14" s="100"/>
      <c r="E14" s="101"/>
      <c r="F14" s="214"/>
      <c r="G14" s="100"/>
      <c r="H14" s="101"/>
      <c r="I14" s="101"/>
      <c r="J14" s="216"/>
      <c r="K14" s="109"/>
      <c r="L14" s="107"/>
      <c r="M14" s="109"/>
      <c r="N14" s="228"/>
      <c r="O14" s="116"/>
      <c r="P14" s="116"/>
      <c r="Q14" s="117"/>
      <c r="R14" s="211"/>
      <c r="S14" s="103"/>
      <c r="T14" s="103"/>
      <c r="U14" s="97"/>
    </row>
    <row r="15" spans="1:21" ht="16.5" customHeight="1">
      <c r="A15" s="219" t="s">
        <v>116</v>
      </c>
      <c r="B15" s="214" t="s">
        <v>17</v>
      </c>
      <c r="C15" s="101" t="s">
        <v>240</v>
      </c>
      <c r="D15" s="101">
        <v>50</v>
      </c>
      <c r="E15" s="105">
        <f>(D15*$C$2)/1000</f>
        <v>17.5</v>
      </c>
      <c r="F15" s="220" t="s">
        <v>22</v>
      </c>
      <c r="G15" s="100" t="s">
        <v>117</v>
      </c>
      <c r="H15" s="101">
        <v>60</v>
      </c>
      <c r="I15" s="105">
        <f>(H15*$C$2)/1000</f>
        <v>21</v>
      </c>
      <c r="J15" s="221" t="s">
        <v>269</v>
      </c>
      <c r="K15" s="100" t="s">
        <v>133</v>
      </c>
      <c r="L15" s="100">
        <v>40</v>
      </c>
      <c r="M15" s="105">
        <f>(L15*$C$2)/1000</f>
        <v>14</v>
      </c>
      <c r="N15" s="224" t="s">
        <v>32</v>
      </c>
      <c r="O15" s="103" t="s">
        <v>105</v>
      </c>
      <c r="P15" s="97">
        <v>55</v>
      </c>
      <c r="Q15" s="105">
        <f>(P15*$C$2)/1000</f>
        <v>19.25</v>
      </c>
      <c r="R15" s="218" t="s">
        <v>35</v>
      </c>
      <c r="S15" s="98" t="s">
        <v>119</v>
      </c>
      <c r="T15" s="96">
        <v>40</v>
      </c>
      <c r="U15" s="105">
        <f>(T15*$C$2)/1000</f>
        <v>14</v>
      </c>
    </row>
    <row r="16" spans="1:21" ht="16.2">
      <c r="A16" s="219"/>
      <c r="B16" s="214"/>
      <c r="C16" s="101" t="s">
        <v>101</v>
      </c>
      <c r="D16" s="101">
        <v>10</v>
      </c>
      <c r="E16" s="105">
        <f>(D16*$C$2)/1000</f>
        <v>3.5</v>
      </c>
      <c r="F16" s="220"/>
      <c r="G16" s="100" t="s">
        <v>120</v>
      </c>
      <c r="H16" s="101">
        <v>3</v>
      </c>
      <c r="I16" s="114">
        <f>(H16*$C$2)/1000</f>
        <v>1.05</v>
      </c>
      <c r="J16" s="222"/>
      <c r="K16" s="100" t="s">
        <v>104</v>
      </c>
      <c r="L16" s="101">
        <v>15</v>
      </c>
      <c r="M16" s="105">
        <f>(L16*$C$2)/1000</f>
        <v>5.25</v>
      </c>
      <c r="N16" s="224"/>
      <c r="O16" s="103" t="s">
        <v>96</v>
      </c>
      <c r="P16" s="97">
        <v>5</v>
      </c>
      <c r="Q16" s="105">
        <f>(P16*$C$2)/1000</f>
        <v>1.75</v>
      </c>
      <c r="R16" s="218"/>
      <c r="S16" s="98" t="s">
        <v>121</v>
      </c>
      <c r="T16" s="96">
        <v>20</v>
      </c>
      <c r="U16" s="105">
        <f>(T16*$C$2)/1000</f>
        <v>7</v>
      </c>
    </row>
    <row r="17" spans="1:21" ht="16.2">
      <c r="A17" s="219"/>
      <c r="B17" s="214"/>
      <c r="C17" s="101" t="s">
        <v>122</v>
      </c>
      <c r="D17" s="101" t="s">
        <v>27</v>
      </c>
      <c r="E17" s="101" t="s">
        <v>107</v>
      </c>
      <c r="F17" s="220"/>
      <c r="G17" s="100" t="s">
        <v>123</v>
      </c>
      <c r="H17" s="100">
        <v>8</v>
      </c>
      <c r="I17" s="105">
        <f>(H17*$C$2)/1000</f>
        <v>2.8</v>
      </c>
      <c r="J17" s="222"/>
      <c r="K17" s="100" t="s">
        <v>270</v>
      </c>
      <c r="L17" s="101">
        <v>10</v>
      </c>
      <c r="M17" s="105">
        <f>(L17*$C$2)/1000</f>
        <v>3.5</v>
      </c>
      <c r="N17" s="224"/>
      <c r="O17" s="103" t="s">
        <v>101</v>
      </c>
      <c r="P17" s="97">
        <v>5</v>
      </c>
      <c r="Q17" s="105">
        <f>(P17*$C$2)/1000</f>
        <v>1.75</v>
      </c>
      <c r="R17" s="218"/>
      <c r="S17" s="98" t="s">
        <v>104</v>
      </c>
      <c r="T17" s="96">
        <v>8</v>
      </c>
      <c r="U17" s="105">
        <f>(T17*$C$2)/1000</f>
        <v>2.8</v>
      </c>
    </row>
    <row r="18" spans="1:21" ht="16.2">
      <c r="A18" s="219"/>
      <c r="B18" s="214"/>
      <c r="C18" s="101" t="s">
        <v>109</v>
      </c>
      <c r="D18" s="101" t="s">
        <v>27</v>
      </c>
      <c r="E18" s="101" t="s">
        <v>107</v>
      </c>
      <c r="F18" s="220"/>
      <c r="G18" s="120" t="s">
        <v>114</v>
      </c>
      <c r="H18" s="120">
        <v>2</v>
      </c>
      <c r="I18" s="114">
        <f>(H18*$C$2)/1000</f>
        <v>0.7</v>
      </c>
      <c r="J18" s="222"/>
      <c r="K18" s="100" t="s">
        <v>271</v>
      </c>
      <c r="L18" s="101">
        <v>20</v>
      </c>
      <c r="M18" s="105">
        <f>(L18*$C$2)/1000</f>
        <v>7</v>
      </c>
      <c r="N18" s="224"/>
      <c r="O18" s="103" t="s">
        <v>125</v>
      </c>
      <c r="P18" s="97">
        <v>5</v>
      </c>
      <c r="Q18" s="105">
        <f>(P18*$C$2)/1000</f>
        <v>1.75</v>
      </c>
      <c r="R18" s="218"/>
      <c r="S18" s="98"/>
      <c r="T18" s="98"/>
      <c r="U18" s="96"/>
    </row>
    <row r="19" spans="1:21" ht="16.2">
      <c r="A19" s="219"/>
      <c r="B19" s="214"/>
      <c r="C19" s="100" t="s">
        <v>126</v>
      </c>
      <c r="D19" s="101" t="s">
        <v>27</v>
      </c>
      <c r="E19" s="101" t="s">
        <v>107</v>
      </c>
      <c r="F19" s="220"/>
      <c r="G19" s="122" t="s">
        <v>96</v>
      </c>
      <c r="H19" s="120">
        <v>5</v>
      </c>
      <c r="I19" s="105">
        <f>(H19*$C$2)/1000</f>
        <v>1.75</v>
      </c>
      <c r="J19" s="222"/>
      <c r="K19" s="100" t="s">
        <v>100</v>
      </c>
      <c r="L19" s="101">
        <v>15</v>
      </c>
      <c r="M19" s="194">
        <f>(L19*$C$2)/1000</f>
        <v>5.25</v>
      </c>
      <c r="N19" s="224"/>
      <c r="O19" s="103"/>
      <c r="P19" s="103"/>
      <c r="Q19" s="105"/>
      <c r="R19" s="218"/>
      <c r="S19" s="98"/>
      <c r="T19" s="98"/>
      <c r="U19" s="96"/>
    </row>
    <row r="20" spans="1:21" ht="16.2">
      <c r="A20" s="219"/>
      <c r="B20" s="214"/>
      <c r="C20" s="101" t="s">
        <v>96</v>
      </c>
      <c r="D20" s="101">
        <v>10</v>
      </c>
      <c r="E20" s="105">
        <f>(D20*$C$2)/1000</f>
        <v>3.5</v>
      </c>
      <c r="F20" s="220"/>
      <c r="G20" s="100" t="s">
        <v>127</v>
      </c>
      <c r="H20" s="101" t="s">
        <v>27</v>
      </c>
      <c r="I20" s="101" t="s">
        <v>107</v>
      </c>
      <c r="J20" s="223"/>
      <c r="K20" s="100"/>
      <c r="L20" s="100"/>
      <c r="M20" s="101"/>
      <c r="N20" s="224"/>
      <c r="O20" s="103"/>
      <c r="P20" s="103"/>
      <c r="Q20" s="105"/>
      <c r="R20" s="218"/>
      <c r="S20" s="98"/>
      <c r="T20" s="98"/>
      <c r="U20" s="96"/>
    </row>
    <row r="21" spans="1:21" ht="16.5" customHeight="1">
      <c r="A21" s="219" t="s">
        <v>128</v>
      </c>
      <c r="B21" s="214" t="s">
        <v>23</v>
      </c>
      <c r="C21" s="100" t="s">
        <v>23</v>
      </c>
      <c r="D21" s="101">
        <v>75</v>
      </c>
      <c r="E21" s="105">
        <f>(D21*$C$2)/1000</f>
        <v>26.25</v>
      </c>
      <c r="F21" s="211" t="s">
        <v>23</v>
      </c>
      <c r="G21" s="103" t="s">
        <v>23</v>
      </c>
      <c r="H21" s="97">
        <v>75</v>
      </c>
      <c r="I21" s="105">
        <f>(H21*$C$2)/1000</f>
        <v>26.25</v>
      </c>
      <c r="J21" s="211"/>
      <c r="K21" s="98"/>
      <c r="L21" s="96"/>
      <c r="M21" s="98"/>
      <c r="N21" s="211" t="s">
        <v>23</v>
      </c>
      <c r="O21" s="103" t="s">
        <v>23</v>
      </c>
      <c r="P21" s="97">
        <v>75</v>
      </c>
      <c r="Q21" s="105">
        <f>(P21*$C$2)/1000</f>
        <v>26.25</v>
      </c>
      <c r="R21" s="214" t="s">
        <v>23</v>
      </c>
      <c r="S21" s="100" t="s">
        <v>23</v>
      </c>
      <c r="T21" s="101">
        <v>75</v>
      </c>
      <c r="U21" s="105">
        <f>(T21*$C$2)/1000</f>
        <v>26.25</v>
      </c>
    </row>
    <row r="22" spans="1:21" ht="16.2">
      <c r="A22" s="219"/>
      <c r="B22" s="214"/>
      <c r="C22" s="123"/>
      <c r="D22" s="101"/>
      <c r="E22" s="100"/>
      <c r="F22" s="211"/>
      <c r="G22" s="124"/>
      <c r="H22" s="97"/>
      <c r="I22" s="103"/>
      <c r="J22" s="211"/>
      <c r="K22" s="97"/>
      <c r="L22" s="103"/>
      <c r="M22" s="97"/>
      <c r="N22" s="211"/>
      <c r="O22" s="124"/>
      <c r="P22" s="97"/>
      <c r="Q22" s="103"/>
      <c r="R22" s="214"/>
      <c r="S22" s="123"/>
      <c r="T22" s="101"/>
      <c r="U22" s="100"/>
    </row>
    <row r="23" spans="1:21" ht="16.2">
      <c r="A23" s="219"/>
      <c r="B23" s="214"/>
      <c r="C23" s="123"/>
      <c r="D23" s="101"/>
      <c r="E23" s="100"/>
      <c r="F23" s="211"/>
      <c r="G23" s="124"/>
      <c r="H23" s="97"/>
      <c r="I23" s="103"/>
      <c r="J23" s="211"/>
      <c r="K23" s="103"/>
      <c r="L23" s="97"/>
      <c r="M23" s="103"/>
      <c r="N23" s="211"/>
      <c r="O23" s="124"/>
      <c r="P23" s="97"/>
      <c r="Q23" s="103"/>
      <c r="R23" s="214"/>
      <c r="S23" s="123"/>
      <c r="T23" s="101"/>
      <c r="U23" s="100"/>
    </row>
    <row r="24" spans="1:21" ht="16.2">
      <c r="A24" s="219"/>
      <c r="B24" s="214"/>
      <c r="C24" s="123"/>
      <c r="D24" s="100"/>
      <c r="E24" s="101"/>
      <c r="F24" s="211"/>
      <c r="G24" s="124"/>
      <c r="H24" s="103"/>
      <c r="I24" s="97"/>
      <c r="J24" s="211"/>
      <c r="K24" s="98"/>
      <c r="L24" s="98"/>
      <c r="M24" s="96"/>
      <c r="N24" s="211"/>
      <c r="O24" s="124"/>
      <c r="P24" s="103"/>
      <c r="Q24" s="97"/>
      <c r="R24" s="214"/>
      <c r="S24" s="123"/>
      <c r="T24" s="100"/>
      <c r="U24" s="101"/>
    </row>
    <row r="25" spans="1:21" ht="16.2">
      <c r="A25" s="219"/>
      <c r="B25" s="214"/>
      <c r="C25" s="101"/>
      <c r="D25" s="101"/>
      <c r="E25" s="100"/>
      <c r="F25" s="211"/>
      <c r="G25" s="97"/>
      <c r="H25" s="97"/>
      <c r="I25" s="103"/>
      <c r="J25" s="211"/>
      <c r="K25" s="97"/>
      <c r="L25" s="103"/>
      <c r="M25" s="97"/>
      <c r="N25" s="211"/>
      <c r="O25" s="97"/>
      <c r="P25" s="97"/>
      <c r="Q25" s="103"/>
      <c r="R25" s="214"/>
      <c r="S25" s="101"/>
      <c r="T25" s="101"/>
      <c r="U25" s="100"/>
    </row>
    <row r="26" spans="1:21" ht="16.5" customHeight="1">
      <c r="A26" s="212" t="s">
        <v>129</v>
      </c>
      <c r="B26" s="214" t="s">
        <v>18</v>
      </c>
      <c r="C26" s="109" t="s">
        <v>130</v>
      </c>
      <c r="D26" s="100">
        <v>12</v>
      </c>
      <c r="E26" s="105">
        <f>(D26*$C$2)/1000</f>
        <v>4.2</v>
      </c>
      <c r="F26" s="214" t="s">
        <v>24</v>
      </c>
      <c r="G26" s="100" t="s">
        <v>131</v>
      </c>
      <c r="H26" s="101">
        <v>1</v>
      </c>
      <c r="I26" s="101" t="s">
        <v>107</v>
      </c>
      <c r="J26" s="214" t="s">
        <v>28</v>
      </c>
      <c r="K26" s="100" t="s">
        <v>132</v>
      </c>
      <c r="L26" s="101">
        <v>40</v>
      </c>
      <c r="M26" s="105">
        <f>(L26*$C$2)/1000</f>
        <v>14</v>
      </c>
      <c r="N26" s="215" t="s">
        <v>243</v>
      </c>
      <c r="O26" s="187" t="s">
        <v>244</v>
      </c>
      <c r="P26" s="97">
        <v>10</v>
      </c>
      <c r="Q26" s="105">
        <f>(P26*$C$2)/1000</f>
        <v>3.5</v>
      </c>
      <c r="R26" s="211" t="s">
        <v>36</v>
      </c>
      <c r="S26" s="103" t="s">
        <v>133</v>
      </c>
      <c r="T26" s="103">
        <v>25</v>
      </c>
      <c r="U26" s="105">
        <f>(T26*$C$2)/1000</f>
        <v>8.75</v>
      </c>
    </row>
    <row r="27" spans="1:21" ht="16.2">
      <c r="A27" s="212"/>
      <c r="B27" s="214"/>
      <c r="C27" s="109" t="s">
        <v>118</v>
      </c>
      <c r="D27" s="101">
        <v>5</v>
      </c>
      <c r="E27" s="105">
        <f>(D27*$C$2)/1000</f>
        <v>1.75</v>
      </c>
      <c r="F27" s="214"/>
      <c r="G27" s="110" t="s">
        <v>110</v>
      </c>
      <c r="H27" s="101" t="s">
        <v>27</v>
      </c>
      <c r="I27" s="101" t="s">
        <v>107</v>
      </c>
      <c r="J27" s="214"/>
      <c r="K27" s="123" t="s">
        <v>134</v>
      </c>
      <c r="L27" s="101">
        <v>15</v>
      </c>
      <c r="M27" s="105">
        <f>(L27*$C$2)/1000</f>
        <v>5.25</v>
      </c>
      <c r="N27" s="215"/>
      <c r="O27" s="124" t="s">
        <v>135</v>
      </c>
      <c r="P27" s="97">
        <v>8</v>
      </c>
      <c r="Q27" s="105">
        <f>(P27*$C$2)/1000</f>
        <v>2.8</v>
      </c>
      <c r="R27" s="211"/>
      <c r="S27" s="103" t="s">
        <v>104</v>
      </c>
      <c r="T27" s="97">
        <v>5</v>
      </c>
      <c r="U27" s="105">
        <f>(T27*$C$2)/1000</f>
        <v>1.75</v>
      </c>
    </row>
    <row r="28" spans="1:21" ht="16.2">
      <c r="A28" s="212"/>
      <c r="B28" s="214"/>
      <c r="C28" s="107" t="s">
        <v>136</v>
      </c>
      <c r="D28" s="101">
        <v>6</v>
      </c>
      <c r="E28" s="105">
        <f>(D28*$C$2)/1000</f>
        <v>2.1</v>
      </c>
      <c r="F28" s="214"/>
      <c r="G28" s="100" t="s">
        <v>118</v>
      </c>
      <c r="H28" s="101">
        <v>12</v>
      </c>
      <c r="I28" s="105">
        <f>(H28*$C$2)/1000</f>
        <v>4.2</v>
      </c>
      <c r="J28" s="214"/>
      <c r="K28" s="124" t="s">
        <v>137</v>
      </c>
      <c r="L28" s="101" t="s">
        <v>27</v>
      </c>
      <c r="M28" s="101" t="s">
        <v>107</v>
      </c>
      <c r="N28" s="215"/>
      <c r="O28" s="97"/>
      <c r="P28" s="97"/>
      <c r="Q28" s="126"/>
      <c r="R28" s="211"/>
      <c r="S28" s="124" t="s">
        <v>137</v>
      </c>
      <c r="T28" s="97" t="s">
        <v>27</v>
      </c>
      <c r="U28" s="97" t="s">
        <v>107</v>
      </c>
    </row>
    <row r="29" spans="1:21" ht="16.2">
      <c r="A29" s="212"/>
      <c r="B29" s="214"/>
      <c r="C29" s="109" t="s">
        <v>138</v>
      </c>
      <c r="D29" s="101">
        <v>2</v>
      </c>
      <c r="E29" s="114">
        <f>(D29*$C$2)/1000</f>
        <v>0.7</v>
      </c>
      <c r="F29" s="214"/>
      <c r="G29" s="101"/>
      <c r="H29" s="101"/>
      <c r="I29" s="101"/>
      <c r="J29" s="214"/>
      <c r="K29" s="103"/>
      <c r="L29" s="103"/>
      <c r="M29" s="97"/>
      <c r="N29" s="215"/>
      <c r="O29" s="124"/>
      <c r="P29" s="97"/>
      <c r="Q29" s="127"/>
      <c r="R29" s="211"/>
      <c r="S29" s="97" t="s">
        <v>139</v>
      </c>
      <c r="T29" s="97" t="s">
        <v>27</v>
      </c>
      <c r="U29" s="97" t="s">
        <v>107</v>
      </c>
    </row>
    <row r="30" spans="1:21" ht="16.2">
      <c r="A30" s="212"/>
      <c r="B30" s="214"/>
      <c r="C30" s="107" t="s">
        <v>241</v>
      </c>
      <c r="D30" s="101">
        <v>6</v>
      </c>
      <c r="E30" s="105">
        <f>(D30*$C$2)/1000</f>
        <v>2.1</v>
      </c>
      <c r="F30" s="214"/>
      <c r="G30" s="101"/>
      <c r="H30" s="101"/>
      <c r="I30" s="101"/>
      <c r="J30" s="214"/>
      <c r="K30" s="103"/>
      <c r="L30" s="103"/>
      <c r="M30" s="97"/>
      <c r="N30" s="215"/>
      <c r="O30" s="103"/>
      <c r="P30" s="103"/>
      <c r="Q30" s="126"/>
      <c r="R30" s="211"/>
      <c r="S30" s="97" t="s">
        <v>141</v>
      </c>
      <c r="T30" s="97" t="s">
        <v>27</v>
      </c>
      <c r="U30" s="97" t="s">
        <v>107</v>
      </c>
    </row>
    <row r="31" spans="1:21" ht="16.2">
      <c r="A31" s="225" t="s">
        <v>7</v>
      </c>
      <c r="B31" s="225"/>
      <c r="C31" s="128"/>
      <c r="D31" s="98"/>
      <c r="E31" s="96"/>
      <c r="F31" s="101" t="s">
        <v>7</v>
      </c>
      <c r="G31" s="129" t="s">
        <v>7</v>
      </c>
      <c r="H31" s="112" t="s">
        <v>27</v>
      </c>
      <c r="I31" s="106" t="s">
        <v>142</v>
      </c>
      <c r="J31" s="97"/>
      <c r="K31" s="98"/>
      <c r="L31" s="96"/>
      <c r="M31" s="98"/>
      <c r="N31" s="97" t="s">
        <v>7</v>
      </c>
      <c r="O31" s="98" t="s">
        <v>7</v>
      </c>
      <c r="P31" s="112" t="s">
        <v>27</v>
      </c>
      <c r="Q31" s="106" t="s">
        <v>142</v>
      </c>
      <c r="R31" s="96"/>
      <c r="S31" s="98"/>
      <c r="T31" s="112"/>
      <c r="U31" s="106"/>
    </row>
    <row r="32" spans="1:21" ht="16.2">
      <c r="A32" s="212" t="s">
        <v>252</v>
      </c>
      <c r="B32" s="212"/>
      <c r="C32" s="96" t="s">
        <v>253</v>
      </c>
      <c r="D32" s="98"/>
      <c r="E32" s="96"/>
      <c r="F32" s="101"/>
      <c r="G32" s="101"/>
      <c r="H32" s="100"/>
      <c r="I32" s="101"/>
      <c r="J32" s="97" t="s">
        <v>143</v>
      </c>
      <c r="K32" s="97"/>
      <c r="L32" s="103"/>
      <c r="M32" s="97"/>
      <c r="N32" s="97"/>
      <c r="O32" s="97"/>
      <c r="P32" s="103"/>
      <c r="Q32" s="97"/>
      <c r="R32" s="96" t="s">
        <v>251</v>
      </c>
      <c r="S32" s="96" t="s">
        <v>254</v>
      </c>
      <c r="T32" s="98"/>
      <c r="U32" s="96"/>
    </row>
    <row r="33" spans="1:21" ht="16.5" customHeight="1">
      <c r="A33" s="213" t="s">
        <v>144</v>
      </c>
      <c r="B33" s="207" t="s">
        <v>145</v>
      </c>
      <c r="C33" s="207"/>
      <c r="D33" s="100">
        <v>3</v>
      </c>
      <c r="E33" s="131">
        <f>D33*45</f>
        <v>135</v>
      </c>
      <c r="F33" s="207" t="s">
        <v>145</v>
      </c>
      <c r="G33" s="207"/>
      <c r="H33" s="100">
        <v>3</v>
      </c>
      <c r="I33" s="131">
        <f>H33*45</f>
        <v>135</v>
      </c>
      <c r="J33" s="132" t="s">
        <v>145</v>
      </c>
      <c r="K33" s="132"/>
      <c r="L33" s="103">
        <v>3</v>
      </c>
      <c r="M33" s="133">
        <f>L33*45</f>
        <v>135</v>
      </c>
      <c r="N33" s="208" t="s">
        <v>145</v>
      </c>
      <c r="O33" s="208"/>
      <c r="P33" s="103">
        <v>3</v>
      </c>
      <c r="Q33" s="133">
        <f>P33*45</f>
        <v>135</v>
      </c>
      <c r="R33" s="134" t="s">
        <v>145</v>
      </c>
      <c r="S33" s="134"/>
      <c r="T33" s="98">
        <v>3</v>
      </c>
      <c r="U33" s="135">
        <f>T33*45</f>
        <v>135</v>
      </c>
    </row>
    <row r="34" spans="1:21" ht="16.5" customHeight="1">
      <c r="A34" s="213"/>
      <c r="B34" s="207" t="s">
        <v>146</v>
      </c>
      <c r="C34" s="207"/>
      <c r="D34" s="100">
        <v>5.2</v>
      </c>
      <c r="E34" s="136">
        <f>D34*70</f>
        <v>364</v>
      </c>
      <c r="F34" s="207" t="s">
        <v>146</v>
      </c>
      <c r="G34" s="207"/>
      <c r="H34" s="100">
        <v>5</v>
      </c>
      <c r="I34" s="136">
        <f>H34*70</f>
        <v>350</v>
      </c>
      <c r="J34" s="132" t="s">
        <v>146</v>
      </c>
      <c r="K34" s="132"/>
      <c r="L34" s="103">
        <v>4</v>
      </c>
      <c r="M34" s="137">
        <f>L34*70</f>
        <v>280</v>
      </c>
      <c r="N34" s="208" t="s">
        <v>146</v>
      </c>
      <c r="O34" s="208"/>
      <c r="P34" s="103">
        <v>5.5</v>
      </c>
      <c r="Q34" s="137">
        <f>P34*70</f>
        <v>385</v>
      </c>
      <c r="R34" s="134" t="s">
        <v>146</v>
      </c>
      <c r="S34" s="134"/>
      <c r="T34" s="98">
        <v>5</v>
      </c>
      <c r="U34" s="138">
        <f>T34*70</f>
        <v>350</v>
      </c>
    </row>
    <row r="35" spans="1:21" ht="16.2">
      <c r="A35" s="213"/>
      <c r="B35" s="207" t="s">
        <v>147</v>
      </c>
      <c r="C35" s="207"/>
      <c r="D35" s="100">
        <v>2.5</v>
      </c>
      <c r="E35" s="131">
        <f>D35*75</f>
        <v>187.5</v>
      </c>
      <c r="F35" s="207" t="s">
        <v>147</v>
      </c>
      <c r="G35" s="207"/>
      <c r="H35" s="100">
        <v>2.5</v>
      </c>
      <c r="I35" s="131">
        <f>H35*75</f>
        <v>187.5</v>
      </c>
      <c r="J35" s="132" t="s">
        <v>147</v>
      </c>
      <c r="K35" s="132"/>
      <c r="L35" s="103">
        <v>2.5</v>
      </c>
      <c r="M35" s="137">
        <f>L35*75</f>
        <v>187.5</v>
      </c>
      <c r="N35" s="208" t="s">
        <v>147</v>
      </c>
      <c r="O35" s="208"/>
      <c r="P35" s="103">
        <v>2.5</v>
      </c>
      <c r="Q35" s="137">
        <f>P35*75</f>
        <v>187.5</v>
      </c>
      <c r="R35" s="134" t="s">
        <v>147</v>
      </c>
      <c r="S35" s="134"/>
      <c r="T35" s="98">
        <v>2.5</v>
      </c>
      <c r="U35" s="138">
        <f>T35*75</f>
        <v>187.5</v>
      </c>
    </row>
    <row r="36" spans="1:21" ht="16.2">
      <c r="A36" s="213"/>
      <c r="B36" s="207" t="s">
        <v>148</v>
      </c>
      <c r="C36" s="207"/>
      <c r="D36" s="100">
        <v>1.5</v>
      </c>
      <c r="E36" s="136">
        <f>D36*25</f>
        <v>37.5</v>
      </c>
      <c r="F36" s="207" t="s">
        <v>148</v>
      </c>
      <c r="G36" s="207"/>
      <c r="H36" s="100">
        <v>1.6</v>
      </c>
      <c r="I36" s="136">
        <f>H36*25</f>
        <v>40</v>
      </c>
      <c r="J36" s="132" t="s">
        <v>148</v>
      </c>
      <c r="K36" s="132"/>
      <c r="L36" s="103">
        <v>1.4</v>
      </c>
      <c r="M36" s="137">
        <f>L36*25</f>
        <v>35</v>
      </c>
      <c r="N36" s="208" t="s">
        <v>148</v>
      </c>
      <c r="O36" s="208"/>
      <c r="P36" s="103">
        <v>1.5</v>
      </c>
      <c r="Q36" s="137">
        <f>P36*25</f>
        <v>37.5</v>
      </c>
      <c r="R36" s="134" t="s">
        <v>148</v>
      </c>
      <c r="S36" s="134"/>
      <c r="T36" s="98">
        <v>1.6</v>
      </c>
      <c r="U36" s="138">
        <f>T36*25</f>
        <v>40</v>
      </c>
    </row>
    <row r="37" spans="1:21" ht="16.2">
      <c r="A37" s="213"/>
      <c r="B37" s="207" t="s">
        <v>149</v>
      </c>
      <c r="C37" s="207"/>
      <c r="D37" s="101">
        <v>0</v>
      </c>
      <c r="E37" s="131">
        <f>D37*60</f>
        <v>0</v>
      </c>
      <c r="F37" s="207" t="s">
        <v>149</v>
      </c>
      <c r="G37" s="207"/>
      <c r="H37" s="101">
        <v>1</v>
      </c>
      <c r="I37" s="131">
        <f>H37*60</f>
        <v>60</v>
      </c>
      <c r="J37" s="132" t="s">
        <v>149</v>
      </c>
      <c r="K37" s="132"/>
      <c r="L37" s="97">
        <v>0</v>
      </c>
      <c r="M37" s="137">
        <f>L37*60</f>
        <v>0</v>
      </c>
      <c r="N37" s="208" t="s">
        <v>149</v>
      </c>
      <c r="O37" s="208"/>
      <c r="P37" s="97">
        <v>1</v>
      </c>
      <c r="Q37" s="137">
        <f>P37*60</f>
        <v>60</v>
      </c>
      <c r="R37" s="134" t="s">
        <v>149</v>
      </c>
      <c r="S37" s="134"/>
      <c r="T37" s="96">
        <v>0</v>
      </c>
      <c r="U37" s="138">
        <f>T37*60</f>
        <v>0</v>
      </c>
    </row>
    <row r="38" spans="1:21" ht="16.2">
      <c r="A38" s="213"/>
      <c r="B38" s="209" t="s">
        <v>150</v>
      </c>
      <c r="C38" s="209"/>
      <c r="D38" s="100">
        <v>0.1</v>
      </c>
      <c r="E38" s="136">
        <f>D38*120</f>
        <v>12</v>
      </c>
      <c r="F38" s="209" t="s">
        <v>150</v>
      </c>
      <c r="G38" s="209"/>
      <c r="H38" s="101">
        <v>0</v>
      </c>
      <c r="I38" s="136">
        <f>H38*120</f>
        <v>0</v>
      </c>
      <c r="J38" s="132" t="s">
        <v>151</v>
      </c>
      <c r="K38" s="132"/>
      <c r="L38" s="97">
        <v>0</v>
      </c>
      <c r="M38" s="133">
        <f>L38*120</f>
        <v>0</v>
      </c>
      <c r="N38" s="132" t="s">
        <v>151</v>
      </c>
      <c r="O38" s="132"/>
      <c r="P38" s="97">
        <v>0</v>
      </c>
      <c r="Q38" s="133">
        <f>P38*120</f>
        <v>0</v>
      </c>
      <c r="R38" s="134" t="s">
        <v>151</v>
      </c>
      <c r="S38" s="134"/>
      <c r="T38" s="96">
        <v>0</v>
      </c>
      <c r="U38" s="135">
        <v>0</v>
      </c>
    </row>
    <row r="39" spans="1:21" s="143" customFormat="1" ht="16.2">
      <c r="A39" s="139"/>
      <c r="B39" s="207" t="s">
        <v>152</v>
      </c>
      <c r="C39" s="207"/>
      <c r="D39" s="140"/>
      <c r="E39" s="131">
        <f>SUM(E33:E37)</f>
        <v>724</v>
      </c>
      <c r="F39" s="207" t="s">
        <v>152</v>
      </c>
      <c r="G39" s="207"/>
      <c r="H39" s="140"/>
      <c r="I39" s="131">
        <f>SUM(I33:I37)</f>
        <v>772.5</v>
      </c>
      <c r="J39" s="210" t="s">
        <v>152</v>
      </c>
      <c r="K39" s="210"/>
      <c r="L39" s="141"/>
      <c r="M39" s="137">
        <f>SUM(M33:M38)</f>
        <v>637.5</v>
      </c>
      <c r="N39" s="208" t="s">
        <v>152</v>
      </c>
      <c r="O39" s="208"/>
      <c r="P39" s="141"/>
      <c r="Q39" s="137">
        <f>SUM(Q33:Q37)</f>
        <v>805</v>
      </c>
      <c r="R39" s="206" t="s">
        <v>152</v>
      </c>
      <c r="S39" s="206"/>
      <c r="T39" s="142"/>
      <c r="U39" s="138">
        <f>SUM(U33:U38)</f>
        <v>712.5</v>
      </c>
    </row>
    <row r="40" spans="1:21" ht="16.2">
      <c r="A40" s="95"/>
      <c r="B40" s="95" t="s">
        <v>153</v>
      </c>
      <c r="C40" s="95"/>
      <c r="D40" s="95"/>
      <c r="E40" s="95"/>
      <c r="F40" s="95"/>
      <c r="G40" s="95"/>
      <c r="H40" s="95" t="s">
        <v>154</v>
      </c>
      <c r="I40" s="95"/>
      <c r="J40" s="95"/>
      <c r="K40" s="95"/>
      <c r="L40" s="95"/>
      <c r="M40" s="95"/>
      <c r="N40" s="95"/>
      <c r="O40" s="95"/>
      <c r="P40" s="95" t="s">
        <v>155</v>
      </c>
      <c r="Q40" s="95"/>
      <c r="R40" s="95"/>
      <c r="S40" s="95"/>
      <c r="T40" s="95"/>
      <c r="U40" s="95"/>
    </row>
    <row r="41" spans="1:21" ht="31.8">
      <c r="A41" s="144" t="s">
        <v>156</v>
      </c>
      <c r="B41" s="144"/>
      <c r="C41" s="144"/>
      <c r="D41" s="144"/>
      <c r="E41" s="144"/>
      <c r="F41" s="144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</row>
    <row r="42" spans="1:21" ht="16.2">
      <c r="A42" s="144" t="s">
        <v>157</v>
      </c>
      <c r="B42" s="144"/>
      <c r="C42" s="144"/>
      <c r="D42" s="144"/>
      <c r="E42" s="144"/>
      <c r="F42" s="144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</row>
    <row r="43" spans="1:21" ht="16.2">
      <c r="A43" s="144" t="s">
        <v>238</v>
      </c>
      <c r="B43" s="144"/>
      <c r="C43" s="144"/>
      <c r="D43" s="144"/>
      <c r="E43" s="144"/>
      <c r="F43" s="144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</row>
  </sheetData>
  <mergeCells count="60">
    <mergeCell ref="A31:B31"/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2:B32"/>
    <mergeCell ref="A33:A38"/>
    <mergeCell ref="B33:C33"/>
    <mergeCell ref="F33:G33"/>
    <mergeCell ref="N33:O33"/>
    <mergeCell ref="B34:C34"/>
    <mergeCell ref="F34:G34"/>
    <mergeCell ref="N34:O34"/>
    <mergeCell ref="B35:C35"/>
    <mergeCell ref="F35:G35"/>
    <mergeCell ref="N35:O35"/>
    <mergeCell ref="B36:C36"/>
    <mergeCell ref="F36:G36"/>
    <mergeCell ref="N36:O36"/>
    <mergeCell ref="B37:C37"/>
    <mergeCell ref="R39:S39"/>
    <mergeCell ref="F37:G37"/>
    <mergeCell ref="N37:O37"/>
    <mergeCell ref="B38:C38"/>
    <mergeCell ref="F38:G38"/>
    <mergeCell ref="B39:C39"/>
    <mergeCell ref="F39:G39"/>
    <mergeCell ref="J39:K39"/>
    <mergeCell ref="N39:O39"/>
  </mergeCells>
  <phoneticPr fontId="41" type="noConversion"/>
  <pageMargins left="0.2" right="0.2" top="0.2" bottom="0.2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4"/>
  <sheetViews>
    <sheetView topLeftCell="A4" zoomScaleNormal="100" workbookViewId="0">
      <selection activeCell="N15" sqref="N15:N20"/>
    </sheetView>
  </sheetViews>
  <sheetFormatPr defaultColWidth="8.796875" defaultRowHeight="14.4"/>
  <cols>
    <col min="1" max="1" width="4.8984375" customWidth="1"/>
  </cols>
  <sheetData>
    <row r="1" spans="1:23" ht="24.6">
      <c r="A1" s="231" t="s">
        <v>158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3" s="92" customFormat="1" ht="22.2">
      <c r="A2" s="93" t="s">
        <v>81</v>
      </c>
      <c r="B2" s="93"/>
      <c r="C2" s="94">
        <v>350</v>
      </c>
      <c r="D2" s="93" t="s">
        <v>82</v>
      </c>
      <c r="E2" s="93"/>
      <c r="F2" s="93"/>
      <c r="G2" s="93"/>
      <c r="H2" s="93"/>
      <c r="I2" s="93"/>
      <c r="J2" s="93"/>
      <c r="K2" s="93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3" ht="16.2">
      <c r="A3" s="101" t="s">
        <v>0</v>
      </c>
      <c r="B3" s="225" t="s">
        <v>159</v>
      </c>
      <c r="C3" s="225"/>
      <c r="D3" s="225"/>
      <c r="E3" s="225"/>
      <c r="F3" s="225" t="s">
        <v>160</v>
      </c>
      <c r="G3" s="225"/>
      <c r="H3" s="225"/>
      <c r="I3" s="225"/>
      <c r="J3" s="225" t="s">
        <v>161</v>
      </c>
      <c r="K3" s="225"/>
      <c r="L3" s="225"/>
      <c r="M3" s="225"/>
      <c r="N3" s="225" t="s">
        <v>162</v>
      </c>
      <c r="O3" s="225"/>
      <c r="P3" s="225"/>
      <c r="Q3" s="225"/>
      <c r="R3" s="225" t="s">
        <v>163</v>
      </c>
      <c r="S3" s="225"/>
      <c r="T3" s="225"/>
      <c r="U3" s="225"/>
    </row>
    <row r="4" spans="1:23" ht="16.2">
      <c r="A4" s="101" t="s">
        <v>88</v>
      </c>
      <c r="B4" s="100" t="s">
        <v>89</v>
      </c>
      <c r="C4" s="101" t="s">
        <v>90</v>
      </c>
      <c r="D4" s="102" t="s">
        <v>91</v>
      </c>
      <c r="E4" s="100" t="s">
        <v>92</v>
      </c>
      <c r="F4" s="100" t="s">
        <v>89</v>
      </c>
      <c r="G4" s="101" t="s">
        <v>90</v>
      </c>
      <c r="H4" s="102" t="s">
        <v>91</v>
      </c>
      <c r="I4" s="100" t="s">
        <v>92</v>
      </c>
      <c r="J4" s="100" t="s">
        <v>89</v>
      </c>
      <c r="K4" s="101" t="s">
        <v>90</v>
      </c>
      <c r="L4" s="102" t="s">
        <v>91</v>
      </c>
      <c r="M4" s="100" t="s">
        <v>92</v>
      </c>
      <c r="N4" s="100" t="s">
        <v>89</v>
      </c>
      <c r="O4" s="101" t="s">
        <v>90</v>
      </c>
      <c r="P4" s="102" t="s">
        <v>91</v>
      </c>
      <c r="Q4" s="100" t="s">
        <v>92</v>
      </c>
      <c r="R4" s="100" t="s">
        <v>89</v>
      </c>
      <c r="S4" s="101" t="s">
        <v>90</v>
      </c>
      <c r="T4" s="102" t="s">
        <v>91</v>
      </c>
      <c r="U4" s="100" t="s">
        <v>92</v>
      </c>
      <c r="W4" s="145"/>
    </row>
    <row r="5" spans="1:23" ht="16.5" customHeight="1">
      <c r="A5" s="230" t="s">
        <v>2</v>
      </c>
      <c r="B5" s="225" t="s">
        <v>16</v>
      </c>
      <c r="C5" s="101" t="s">
        <v>93</v>
      </c>
      <c r="D5" s="101">
        <v>100</v>
      </c>
      <c r="E5" s="105">
        <f>(D5*$C$2)/1000</f>
        <v>35</v>
      </c>
      <c r="F5" s="225" t="s">
        <v>20</v>
      </c>
      <c r="G5" s="101" t="s">
        <v>93</v>
      </c>
      <c r="H5" s="106">
        <v>90</v>
      </c>
      <c r="I5" s="105">
        <f>(H5*$C$2)/1000</f>
        <v>31.5</v>
      </c>
      <c r="J5" s="216" t="s">
        <v>44</v>
      </c>
      <c r="K5" s="107" t="s">
        <v>93</v>
      </c>
      <c r="L5" s="107">
        <v>80</v>
      </c>
      <c r="M5" s="105">
        <f t="shared" ref="M5:M10" si="0">(L5*$C$2)/1000</f>
        <v>28</v>
      </c>
      <c r="N5" s="217" t="s">
        <v>30</v>
      </c>
      <c r="O5" s="107" t="s">
        <v>93</v>
      </c>
      <c r="P5" s="107">
        <v>90</v>
      </c>
      <c r="Q5" s="105">
        <f>(P5*$C$2)/1000</f>
        <v>31.5</v>
      </c>
      <c r="R5" s="225" t="s">
        <v>20</v>
      </c>
      <c r="S5" s="101" t="s">
        <v>93</v>
      </c>
      <c r="T5" s="106">
        <v>90</v>
      </c>
      <c r="U5" s="105">
        <f>(T5*$C$2)/1000</f>
        <v>31.5</v>
      </c>
    </row>
    <row r="6" spans="1:23" ht="16.2">
      <c r="A6" s="230"/>
      <c r="B6" s="225"/>
      <c r="C6" s="101"/>
      <c r="D6" s="101"/>
      <c r="E6" s="105"/>
      <c r="F6" s="225"/>
      <c r="G6" s="101" t="s">
        <v>95</v>
      </c>
      <c r="H6" s="106">
        <v>10</v>
      </c>
      <c r="I6" s="105">
        <f>(H6*$C$2)/1000</f>
        <v>3.5</v>
      </c>
      <c r="J6" s="216"/>
      <c r="K6" s="101" t="s">
        <v>164</v>
      </c>
      <c r="L6" s="107">
        <v>20</v>
      </c>
      <c r="M6" s="105">
        <f t="shared" si="0"/>
        <v>7</v>
      </c>
      <c r="N6" s="217"/>
      <c r="O6" s="107" t="s">
        <v>97</v>
      </c>
      <c r="P6" s="107">
        <v>10</v>
      </c>
      <c r="Q6" s="105">
        <f>(P6*$C$2)/1000</f>
        <v>3.5</v>
      </c>
      <c r="R6" s="225"/>
      <c r="S6" s="101" t="s">
        <v>95</v>
      </c>
      <c r="T6" s="106">
        <v>10</v>
      </c>
      <c r="U6" s="105">
        <f>(T6*$C$2)/1000</f>
        <v>3.5</v>
      </c>
      <c r="V6" s="145"/>
      <c r="W6" s="145"/>
    </row>
    <row r="7" spans="1:23" ht="16.5" customHeight="1">
      <c r="A7" s="230" t="s">
        <v>98</v>
      </c>
      <c r="B7" s="228" t="s">
        <v>37</v>
      </c>
      <c r="C7" s="108" t="s">
        <v>99</v>
      </c>
      <c r="D7" s="100">
        <v>100</v>
      </c>
      <c r="E7" s="105">
        <f>(D7*$C$2)/1000</f>
        <v>35</v>
      </c>
      <c r="F7" s="214" t="s">
        <v>40</v>
      </c>
      <c r="G7" s="108" t="s">
        <v>164</v>
      </c>
      <c r="H7" s="101">
        <v>70</v>
      </c>
      <c r="I7" s="105">
        <f>(H7*$C$2)/1000</f>
        <v>24.5</v>
      </c>
      <c r="J7" s="216"/>
      <c r="K7" s="100" t="s">
        <v>118</v>
      </c>
      <c r="L7" s="117">
        <v>18</v>
      </c>
      <c r="M7" s="105">
        <f t="shared" si="0"/>
        <v>6.3</v>
      </c>
      <c r="N7" s="214" t="s">
        <v>45</v>
      </c>
      <c r="O7" s="100" t="s">
        <v>165</v>
      </c>
      <c r="P7" s="101">
        <v>80</v>
      </c>
      <c r="Q7" s="100" t="s">
        <v>166</v>
      </c>
      <c r="R7" s="214" t="s">
        <v>48</v>
      </c>
      <c r="S7" s="100" t="s">
        <v>96</v>
      </c>
      <c r="T7" s="101">
        <v>75</v>
      </c>
      <c r="U7" s="105">
        <f>(T7*$C$2)/1000</f>
        <v>26.25</v>
      </c>
    </row>
    <row r="8" spans="1:23" ht="16.2">
      <c r="A8" s="230"/>
      <c r="B8" s="228"/>
      <c r="C8" s="116" t="s">
        <v>167</v>
      </c>
      <c r="D8" s="117">
        <v>10</v>
      </c>
      <c r="E8" s="105">
        <f>(D8*$C$2)/1000</f>
        <v>3.5</v>
      </c>
      <c r="F8" s="214"/>
      <c r="G8" s="100" t="s">
        <v>115</v>
      </c>
      <c r="H8" s="101" t="s">
        <v>27</v>
      </c>
      <c r="I8" s="101" t="s">
        <v>107</v>
      </c>
      <c r="J8" s="216"/>
      <c r="K8" s="191" t="s">
        <v>105</v>
      </c>
      <c r="L8" s="189">
        <v>80</v>
      </c>
      <c r="M8" s="192">
        <f t="shared" si="0"/>
        <v>28</v>
      </c>
      <c r="N8" s="214"/>
      <c r="O8" s="100" t="s">
        <v>168</v>
      </c>
      <c r="P8" s="101" t="s">
        <v>27</v>
      </c>
      <c r="Q8" s="100" t="s">
        <v>107</v>
      </c>
      <c r="R8" s="214"/>
      <c r="S8" s="100" t="s">
        <v>106</v>
      </c>
      <c r="T8" s="101">
        <v>8</v>
      </c>
      <c r="U8" s="105">
        <f>(T8*$C$2)/1000</f>
        <v>2.8</v>
      </c>
    </row>
    <row r="9" spans="1:23" ht="16.2">
      <c r="A9" s="230"/>
      <c r="B9" s="228"/>
      <c r="C9" s="120" t="s">
        <v>120</v>
      </c>
      <c r="D9" s="117">
        <v>3</v>
      </c>
      <c r="E9" s="114">
        <f>(D9*$C$2)/1000</f>
        <v>1.05</v>
      </c>
      <c r="F9" s="214"/>
      <c r="G9" s="100" t="s">
        <v>103</v>
      </c>
      <c r="H9" s="101">
        <v>10</v>
      </c>
      <c r="I9" s="105">
        <f>(H9*$C$2)/1000</f>
        <v>3.5</v>
      </c>
      <c r="J9" s="216"/>
      <c r="K9" s="100" t="s">
        <v>104</v>
      </c>
      <c r="L9" s="100">
        <v>5</v>
      </c>
      <c r="M9" s="105">
        <f t="shared" si="0"/>
        <v>1.75</v>
      </c>
      <c r="N9" s="214"/>
      <c r="O9" s="100" t="s">
        <v>169</v>
      </c>
      <c r="P9" s="101" t="s">
        <v>27</v>
      </c>
      <c r="Q9" s="100" t="s">
        <v>107</v>
      </c>
      <c r="R9" s="214"/>
      <c r="S9" s="100" t="s">
        <v>127</v>
      </c>
      <c r="T9" s="101" t="s">
        <v>27</v>
      </c>
      <c r="U9" s="100" t="s">
        <v>107</v>
      </c>
    </row>
    <row r="10" spans="1:23" ht="16.2">
      <c r="A10" s="230"/>
      <c r="B10" s="228"/>
      <c r="C10" s="116"/>
      <c r="D10" s="117"/>
      <c r="E10" s="114"/>
      <c r="F10" s="214"/>
      <c r="G10" s="100" t="s">
        <v>125</v>
      </c>
      <c r="H10" s="101">
        <v>5</v>
      </c>
      <c r="I10" s="105">
        <f>(H10*$C$2)/1000</f>
        <v>1.75</v>
      </c>
      <c r="J10" s="216"/>
      <c r="K10" s="100" t="s">
        <v>111</v>
      </c>
      <c r="L10" s="117">
        <v>3</v>
      </c>
      <c r="M10" s="114">
        <f t="shared" si="0"/>
        <v>1.05</v>
      </c>
      <c r="N10" s="214"/>
      <c r="O10" s="100" t="s">
        <v>171</v>
      </c>
      <c r="P10" s="101">
        <v>20</v>
      </c>
      <c r="Q10" s="105">
        <f>(P10*$C$2)/1000</f>
        <v>7</v>
      </c>
      <c r="R10" s="214"/>
      <c r="S10" s="100"/>
      <c r="T10" s="101"/>
      <c r="U10" s="100"/>
    </row>
    <row r="11" spans="1:23" ht="16.2">
      <c r="A11" s="230"/>
      <c r="B11" s="228"/>
      <c r="C11" s="116"/>
      <c r="D11" s="116"/>
      <c r="E11" s="117"/>
      <c r="F11" s="214"/>
      <c r="G11" s="101"/>
      <c r="H11" s="101"/>
      <c r="I11" s="101"/>
      <c r="J11" s="216"/>
      <c r="K11" s="188" t="s">
        <v>259</v>
      </c>
      <c r="L11" s="189">
        <v>10</v>
      </c>
      <c r="M11" s="190">
        <f t="shared" ref="M11" si="1">(L11*$C$2)/1000</f>
        <v>3.5</v>
      </c>
      <c r="N11" s="214"/>
      <c r="O11" s="100"/>
      <c r="P11" s="101"/>
      <c r="Q11" s="101"/>
      <c r="R11" s="214"/>
      <c r="S11" s="100"/>
      <c r="T11" s="101"/>
      <c r="U11" s="101"/>
    </row>
    <row r="12" spans="1:23" ht="16.2">
      <c r="A12" s="230"/>
      <c r="B12" s="228"/>
      <c r="C12" s="116"/>
      <c r="D12" s="116"/>
      <c r="E12" s="117"/>
      <c r="F12" s="214"/>
      <c r="G12" s="100"/>
      <c r="H12" s="101"/>
      <c r="I12" s="101"/>
      <c r="J12" s="216"/>
      <c r="K12" s="146"/>
      <c r="L12" s="146"/>
      <c r="M12" s="146"/>
      <c r="N12" s="214"/>
      <c r="O12" s="100"/>
      <c r="P12" s="101"/>
      <c r="Q12" s="101"/>
      <c r="R12" s="214"/>
      <c r="S12" s="100"/>
      <c r="T12" s="101"/>
      <c r="U12" s="101"/>
    </row>
    <row r="13" spans="1:23" ht="16.2">
      <c r="A13" s="230"/>
      <c r="B13" s="228"/>
      <c r="C13" s="116"/>
      <c r="D13" s="116"/>
      <c r="E13" s="117"/>
      <c r="F13" s="214"/>
      <c r="G13" s="100"/>
      <c r="H13" s="101"/>
      <c r="I13" s="101"/>
      <c r="J13" s="216"/>
      <c r="K13" s="146"/>
      <c r="L13" s="146"/>
      <c r="M13" s="146"/>
      <c r="N13" s="214"/>
      <c r="O13" s="100"/>
      <c r="P13" s="101"/>
      <c r="Q13" s="101"/>
      <c r="R13" s="214"/>
      <c r="S13" s="100"/>
      <c r="T13" s="101"/>
      <c r="U13" s="101"/>
    </row>
    <row r="14" spans="1:23" ht="16.2">
      <c r="A14" s="230"/>
      <c r="B14" s="228"/>
      <c r="C14" s="120"/>
      <c r="D14" s="120"/>
      <c r="E14" s="117"/>
      <c r="F14" s="214"/>
      <c r="G14" s="101"/>
      <c r="H14" s="101"/>
      <c r="I14" s="101"/>
      <c r="J14" s="216"/>
      <c r="K14" s="146"/>
      <c r="L14" s="146"/>
      <c r="M14" s="146"/>
      <c r="N14" s="214"/>
      <c r="O14" s="101"/>
      <c r="P14" s="101"/>
      <c r="Q14" s="101"/>
      <c r="R14" s="214"/>
      <c r="S14" s="101"/>
      <c r="T14" s="101"/>
      <c r="U14" s="101"/>
    </row>
    <row r="15" spans="1:23" ht="16.5" customHeight="1">
      <c r="A15" s="230" t="s">
        <v>116</v>
      </c>
      <c r="B15" s="220" t="s">
        <v>38</v>
      </c>
      <c r="C15" s="101" t="s">
        <v>104</v>
      </c>
      <c r="D15" s="101">
        <v>10</v>
      </c>
      <c r="E15" s="105">
        <f>(D15*$C$2)/1000</f>
        <v>3.5</v>
      </c>
      <c r="F15" s="220" t="s">
        <v>41</v>
      </c>
      <c r="G15" s="101" t="s">
        <v>104</v>
      </c>
      <c r="H15" s="101">
        <v>45</v>
      </c>
      <c r="I15" s="105">
        <f>(H15*$C$2)/1000</f>
        <v>15.75</v>
      </c>
      <c r="J15" s="216" t="s">
        <v>245</v>
      </c>
      <c r="K15" s="100" t="s">
        <v>257</v>
      </c>
      <c r="L15" s="101">
        <v>50</v>
      </c>
      <c r="M15" s="105" t="s">
        <v>258</v>
      </c>
      <c r="N15" s="220" t="s">
        <v>46</v>
      </c>
      <c r="O15" s="100" t="s">
        <v>117</v>
      </c>
      <c r="P15" s="101">
        <v>65</v>
      </c>
      <c r="Q15" s="105">
        <f>(P15*$C$2)/1000</f>
        <v>22.75</v>
      </c>
      <c r="R15" s="214" t="s">
        <v>49</v>
      </c>
      <c r="S15" s="100" t="s">
        <v>105</v>
      </c>
      <c r="T15" s="101">
        <v>60</v>
      </c>
      <c r="U15" s="105">
        <f>(T15*$C$2)/1000</f>
        <v>21</v>
      </c>
    </row>
    <row r="16" spans="1:23" ht="16.2">
      <c r="A16" s="230"/>
      <c r="B16" s="230"/>
      <c r="C16" s="101" t="s">
        <v>117</v>
      </c>
      <c r="D16" s="101">
        <v>30</v>
      </c>
      <c r="E16" s="105">
        <f>(D16*$C$2)/1000</f>
        <v>10.5</v>
      </c>
      <c r="F16" s="220"/>
      <c r="G16" s="101" t="s">
        <v>118</v>
      </c>
      <c r="H16" s="101">
        <v>28</v>
      </c>
      <c r="I16" s="105">
        <f>(H16*$C$2)/1000</f>
        <v>9.8000000000000007</v>
      </c>
      <c r="J16" s="216"/>
      <c r="K16" s="109"/>
      <c r="L16" s="107"/>
      <c r="M16" s="109"/>
      <c r="N16" s="220"/>
      <c r="O16" s="100" t="s">
        <v>172</v>
      </c>
      <c r="P16" s="101" t="s">
        <v>27</v>
      </c>
      <c r="Q16" s="100" t="s">
        <v>107</v>
      </c>
      <c r="R16" s="214"/>
      <c r="S16" s="100" t="s">
        <v>104</v>
      </c>
      <c r="T16" s="101">
        <v>3</v>
      </c>
      <c r="U16" s="114">
        <f>(T16*$C$2)/1000</f>
        <v>1.05</v>
      </c>
    </row>
    <row r="17" spans="1:1024" ht="16.2">
      <c r="A17" s="230"/>
      <c r="B17" s="230"/>
      <c r="C17" s="101" t="s">
        <v>173</v>
      </c>
      <c r="D17" s="101">
        <v>20</v>
      </c>
      <c r="E17" s="105">
        <f>(D17*$C$2)/1000</f>
        <v>7</v>
      </c>
      <c r="F17" s="220"/>
      <c r="G17" s="101" t="s">
        <v>110</v>
      </c>
      <c r="H17" s="101" t="s">
        <v>27</v>
      </c>
      <c r="I17" s="101" t="s">
        <v>107</v>
      </c>
      <c r="J17" s="216"/>
      <c r="K17" s="109"/>
      <c r="L17" s="107"/>
      <c r="M17" s="109"/>
      <c r="N17" s="220"/>
      <c r="O17" s="101" t="s">
        <v>104</v>
      </c>
      <c r="P17" s="101">
        <v>5</v>
      </c>
      <c r="Q17" s="105">
        <f>(P17*$C$2)/1000</f>
        <v>1.75</v>
      </c>
      <c r="R17" s="214"/>
      <c r="S17" s="100" t="s">
        <v>100</v>
      </c>
      <c r="T17" s="101">
        <v>5</v>
      </c>
      <c r="U17" s="105">
        <f>(T17*$C$2)/1000</f>
        <v>1.75</v>
      </c>
    </row>
    <row r="18" spans="1:1024" ht="19.8">
      <c r="A18" s="230"/>
      <c r="B18" s="230"/>
      <c r="C18" s="101" t="s">
        <v>100</v>
      </c>
      <c r="D18" s="101">
        <v>5</v>
      </c>
      <c r="E18" s="105">
        <f>(D18*$C$2)/1000</f>
        <v>1.75</v>
      </c>
      <c r="F18" s="220"/>
      <c r="G18" s="101"/>
      <c r="H18" s="101"/>
      <c r="I18" s="105"/>
      <c r="J18" s="216"/>
      <c r="K18" s="147"/>
      <c r="L18" s="148"/>
      <c r="M18" s="147"/>
      <c r="N18" s="220"/>
      <c r="O18" s="101" t="s">
        <v>96</v>
      </c>
      <c r="P18" s="101">
        <v>5</v>
      </c>
      <c r="Q18" s="105">
        <f>(P18*$C$2)/1000</f>
        <v>1.75</v>
      </c>
      <c r="R18" s="214"/>
      <c r="S18" s="100"/>
      <c r="T18" s="101"/>
      <c r="U18" s="101"/>
    </row>
    <row r="19" spans="1:1024" ht="19.8">
      <c r="A19" s="230"/>
      <c r="B19" s="230"/>
      <c r="C19" s="101"/>
      <c r="D19" s="101"/>
      <c r="E19" s="105"/>
      <c r="F19" s="220"/>
      <c r="G19" s="101"/>
      <c r="I19" s="101"/>
      <c r="J19" s="216"/>
      <c r="K19" s="147"/>
      <c r="L19" s="148"/>
      <c r="M19" s="147"/>
      <c r="N19" s="220"/>
      <c r="O19" s="101"/>
      <c r="P19" s="101"/>
      <c r="Q19" s="101"/>
      <c r="R19" s="214"/>
      <c r="S19" s="100"/>
      <c r="T19" s="101"/>
      <c r="U19" s="101"/>
    </row>
    <row r="20" spans="1:1024" ht="16.2">
      <c r="A20" s="230"/>
      <c r="B20" s="230"/>
      <c r="C20" s="101"/>
      <c r="D20" s="101"/>
      <c r="E20" s="101"/>
      <c r="F20" s="220"/>
      <c r="G20" s="101"/>
      <c r="H20" s="101"/>
      <c r="I20" s="101"/>
      <c r="J20" s="216"/>
      <c r="K20" s="109"/>
      <c r="L20" s="109"/>
      <c r="M20" s="107"/>
      <c r="N20" s="220"/>
      <c r="O20" s="101"/>
      <c r="P20" s="101"/>
      <c r="Q20" s="101"/>
      <c r="R20" s="214"/>
      <c r="S20" s="100"/>
      <c r="T20" s="100"/>
      <c r="U20" s="101"/>
    </row>
    <row r="21" spans="1:1024" ht="16.5" customHeight="1">
      <c r="A21" s="230" t="s">
        <v>128</v>
      </c>
      <c r="B21" s="214" t="s">
        <v>23</v>
      </c>
      <c r="C21" s="100" t="s">
        <v>23</v>
      </c>
      <c r="D21" s="101">
        <v>75</v>
      </c>
      <c r="E21" s="105">
        <f>(D21*$C$2)/1000</f>
        <v>26.25</v>
      </c>
      <c r="F21" s="214" t="s">
        <v>23</v>
      </c>
      <c r="G21" s="100" t="s">
        <v>23</v>
      </c>
      <c r="H21" s="101">
        <v>75</v>
      </c>
      <c r="I21" s="105">
        <f>(H21*$C$2)/1000</f>
        <v>26.25</v>
      </c>
      <c r="J21" s="214"/>
      <c r="K21" s="101"/>
      <c r="L21" s="100"/>
      <c r="M21" s="105"/>
      <c r="N21" s="214" t="s">
        <v>23</v>
      </c>
      <c r="O21" s="100" t="s">
        <v>23</v>
      </c>
      <c r="P21" s="101">
        <v>75</v>
      </c>
      <c r="Q21" s="105">
        <f>(P21*$C$2)/1000</f>
        <v>26.25</v>
      </c>
      <c r="R21" s="214" t="s">
        <v>23</v>
      </c>
      <c r="S21" s="100" t="s">
        <v>23</v>
      </c>
      <c r="T21" s="101">
        <v>75</v>
      </c>
      <c r="U21" s="105">
        <f>(T21*$C$2)/1000</f>
        <v>26.25</v>
      </c>
    </row>
    <row r="22" spans="1:1024" ht="16.2">
      <c r="A22" s="230"/>
      <c r="B22" s="214"/>
      <c r="C22" s="123"/>
      <c r="D22" s="101"/>
      <c r="E22" s="100"/>
      <c r="F22" s="214"/>
      <c r="G22" s="123"/>
      <c r="H22" s="101"/>
      <c r="I22" s="100"/>
      <c r="J22" s="214"/>
      <c r="K22" s="101"/>
      <c r="L22" s="100"/>
      <c r="M22" s="105"/>
      <c r="N22" s="214"/>
      <c r="O22" s="123"/>
      <c r="P22" s="101"/>
      <c r="Q22" s="100"/>
      <c r="R22" s="214"/>
      <c r="S22" s="123"/>
      <c r="T22" s="101"/>
      <c r="U22" s="100"/>
    </row>
    <row r="23" spans="1:1024" ht="16.2">
      <c r="A23" s="230"/>
      <c r="B23" s="214"/>
      <c r="C23" s="123"/>
      <c r="D23" s="101"/>
      <c r="E23" s="100"/>
      <c r="F23" s="214"/>
      <c r="G23" s="123"/>
      <c r="H23" s="101"/>
      <c r="I23" s="100"/>
      <c r="J23" s="214"/>
      <c r="K23" s="101"/>
      <c r="L23" s="101"/>
      <c r="M23" s="101"/>
      <c r="N23" s="214"/>
      <c r="O23" s="123"/>
      <c r="P23" s="101"/>
      <c r="Q23" s="100"/>
      <c r="R23" s="214"/>
      <c r="S23" s="123"/>
      <c r="T23" s="101"/>
      <c r="U23" s="100"/>
    </row>
    <row r="24" spans="1:1024" ht="16.2">
      <c r="A24" s="230"/>
      <c r="B24" s="214"/>
      <c r="C24" s="123"/>
      <c r="D24" s="100"/>
      <c r="E24" s="101"/>
      <c r="F24" s="214"/>
      <c r="G24" s="123"/>
      <c r="H24" s="100"/>
      <c r="I24" s="101"/>
      <c r="J24" s="214"/>
      <c r="K24" s="101"/>
      <c r="L24" s="100"/>
      <c r="M24" s="101"/>
      <c r="N24" s="214"/>
      <c r="O24" s="123"/>
      <c r="P24" s="100"/>
      <c r="Q24" s="101"/>
      <c r="R24" s="214"/>
      <c r="S24" s="123"/>
      <c r="T24" s="100"/>
      <c r="U24" s="101"/>
    </row>
    <row r="25" spans="1:1024" ht="16.2">
      <c r="A25" s="230"/>
      <c r="B25" s="214"/>
      <c r="C25" s="101"/>
      <c r="D25" s="101"/>
      <c r="E25" s="100"/>
      <c r="F25" s="214"/>
      <c r="G25" s="101"/>
      <c r="H25" s="101"/>
      <c r="I25" s="100"/>
      <c r="J25" s="214"/>
      <c r="K25" s="101"/>
      <c r="L25" s="100"/>
      <c r="M25" s="101"/>
      <c r="N25" s="214"/>
      <c r="O25" s="101"/>
      <c r="P25" s="101"/>
      <c r="Q25" s="100"/>
      <c r="R25" s="214"/>
      <c r="S25" s="101"/>
      <c r="T25" s="101"/>
      <c r="U25" s="100"/>
    </row>
    <row r="26" spans="1:1024" ht="16.5" customHeight="1">
      <c r="A26" s="225" t="s">
        <v>129</v>
      </c>
      <c r="B26" s="214" t="s">
        <v>39</v>
      </c>
      <c r="C26" s="100" t="s">
        <v>174</v>
      </c>
      <c r="D26" s="101">
        <v>30</v>
      </c>
      <c r="E26" s="105">
        <f>(D26*$C$2)/1000</f>
        <v>10.5</v>
      </c>
      <c r="F26" s="214" t="s">
        <v>42</v>
      </c>
      <c r="G26" s="116" t="s">
        <v>175</v>
      </c>
      <c r="H26" s="101">
        <v>15</v>
      </c>
      <c r="I26" s="105">
        <f>(H26*$C$2)/1000</f>
        <v>5.25</v>
      </c>
      <c r="J26" s="216"/>
      <c r="K26" s="109"/>
      <c r="L26" s="107"/>
      <c r="M26" s="109"/>
      <c r="N26" s="214" t="s">
        <v>47</v>
      </c>
      <c r="O26" s="100" t="s">
        <v>176</v>
      </c>
      <c r="P26" s="100">
        <v>15</v>
      </c>
      <c r="Q26" s="105">
        <f>(P26*$C$2)/1000</f>
        <v>5.25</v>
      </c>
      <c r="R26" s="214" t="s">
        <v>51</v>
      </c>
      <c r="S26" s="100" t="s">
        <v>177</v>
      </c>
      <c r="T26" s="101">
        <v>12</v>
      </c>
      <c r="U26" s="105">
        <f>(T26*$C$2)/1000</f>
        <v>4.2</v>
      </c>
    </row>
    <row r="27" spans="1:1024" ht="16.2">
      <c r="A27" s="225"/>
      <c r="B27" s="214"/>
      <c r="C27" s="100" t="s">
        <v>168</v>
      </c>
      <c r="D27" s="101" t="s">
        <v>27</v>
      </c>
      <c r="E27" s="101" t="s">
        <v>107</v>
      </c>
      <c r="F27" s="214"/>
      <c r="G27" s="100" t="s">
        <v>177</v>
      </c>
      <c r="H27" s="101">
        <v>15</v>
      </c>
      <c r="I27" s="105">
        <f>(H27*$C$2)/1000</f>
        <v>5.25</v>
      </c>
      <c r="J27" s="216"/>
      <c r="K27" s="109"/>
      <c r="L27" s="107"/>
      <c r="M27" s="107"/>
      <c r="N27" s="214"/>
      <c r="O27" s="100" t="s">
        <v>104</v>
      </c>
      <c r="P27" s="117">
        <v>5</v>
      </c>
      <c r="Q27" s="105">
        <f>(P27*$C$2)/1000</f>
        <v>1.75</v>
      </c>
      <c r="R27" s="214"/>
      <c r="S27" s="100" t="s">
        <v>118</v>
      </c>
      <c r="T27" s="101">
        <v>8</v>
      </c>
      <c r="U27" s="105">
        <f>(T27*$C$2)/1000</f>
        <v>2.8</v>
      </c>
    </row>
    <row r="28" spans="1:1024" ht="16.2">
      <c r="A28" s="225"/>
      <c r="B28" s="214"/>
      <c r="C28" s="110" t="s">
        <v>137</v>
      </c>
      <c r="D28" s="101" t="s">
        <v>27</v>
      </c>
      <c r="E28" s="101" t="s">
        <v>107</v>
      </c>
      <c r="F28" s="214"/>
      <c r="G28" s="100" t="s">
        <v>178</v>
      </c>
      <c r="H28" s="101" t="s">
        <v>27</v>
      </c>
      <c r="I28" s="101" t="s">
        <v>107</v>
      </c>
      <c r="J28" s="216"/>
      <c r="K28" s="107"/>
      <c r="L28" s="107"/>
      <c r="M28" s="109"/>
      <c r="N28" s="214"/>
      <c r="O28" s="108" t="s">
        <v>99</v>
      </c>
      <c r="P28" s="100">
        <v>5</v>
      </c>
      <c r="Q28" s="105">
        <f>(P28*$C$2)/1000</f>
        <v>1.75</v>
      </c>
      <c r="R28" s="214"/>
      <c r="S28" s="100" t="s">
        <v>104</v>
      </c>
      <c r="T28" s="101">
        <v>8</v>
      </c>
      <c r="U28" s="105">
        <f>(T28*$C$2)/1000</f>
        <v>2.8</v>
      </c>
    </row>
    <row r="29" spans="1:1024" ht="16.2">
      <c r="A29" s="225"/>
      <c r="B29" s="214"/>
      <c r="C29" s="100"/>
      <c r="D29" s="100"/>
      <c r="E29" s="101"/>
      <c r="F29" s="214"/>
      <c r="G29" s="101"/>
      <c r="H29" s="101"/>
      <c r="I29" s="101"/>
      <c r="J29" s="216"/>
      <c r="K29" s="121"/>
      <c r="L29" s="109"/>
      <c r="M29" s="107"/>
      <c r="N29" s="214"/>
      <c r="O29" s="100"/>
      <c r="P29" s="100"/>
      <c r="Q29" s="101"/>
      <c r="R29" s="214"/>
      <c r="S29" s="101" t="s">
        <v>179</v>
      </c>
      <c r="T29" s="101">
        <v>8</v>
      </c>
      <c r="U29" s="105">
        <f>(T29*$C$2)/1000</f>
        <v>2.8</v>
      </c>
    </row>
    <row r="30" spans="1:1024" ht="16.2">
      <c r="A30" s="225"/>
      <c r="B30" s="214"/>
      <c r="C30" s="100"/>
      <c r="D30" s="100"/>
      <c r="E30" s="101"/>
      <c r="F30" s="214"/>
      <c r="G30" s="101"/>
      <c r="H30" s="101"/>
      <c r="I30" s="101"/>
      <c r="J30" s="216"/>
      <c r="K30" s="107"/>
      <c r="L30" s="107"/>
      <c r="M30" s="107"/>
      <c r="N30" s="214"/>
      <c r="O30" s="100"/>
      <c r="P30" s="100"/>
      <c r="Q30" s="101"/>
      <c r="R30" s="214"/>
      <c r="S30" s="101" t="s">
        <v>180</v>
      </c>
      <c r="T30" s="101">
        <v>8</v>
      </c>
      <c r="U30" s="105">
        <f>(T30*$C$2)/1000</f>
        <v>2.8</v>
      </c>
    </row>
    <row r="31" spans="1:1024" ht="16.2">
      <c r="A31" s="225" t="s">
        <v>7</v>
      </c>
      <c r="B31" s="225"/>
      <c r="C31" s="100"/>
      <c r="D31" s="101"/>
      <c r="E31" s="101"/>
      <c r="F31" s="101" t="s">
        <v>7</v>
      </c>
      <c r="G31" s="129" t="s">
        <v>7</v>
      </c>
      <c r="H31" s="112" t="s">
        <v>27</v>
      </c>
      <c r="I31" s="106" t="s">
        <v>142</v>
      </c>
      <c r="J31" s="101"/>
      <c r="K31" s="100"/>
      <c r="L31" s="100"/>
      <c r="M31" s="101"/>
      <c r="N31" s="101" t="s">
        <v>7</v>
      </c>
      <c r="O31" s="129" t="s">
        <v>7</v>
      </c>
      <c r="P31" s="112" t="s">
        <v>27</v>
      </c>
      <c r="Q31" s="106" t="s">
        <v>142</v>
      </c>
      <c r="R31" s="101"/>
      <c r="S31" s="100"/>
      <c r="T31" s="100"/>
      <c r="U31" s="101"/>
    </row>
    <row r="32" spans="1:1024" ht="16.2">
      <c r="A32" s="212" t="s">
        <v>252</v>
      </c>
      <c r="B32" s="212"/>
      <c r="C32" s="96" t="s">
        <v>253</v>
      </c>
      <c r="D32" s="98"/>
      <c r="E32" s="96"/>
      <c r="F32" s="101"/>
      <c r="G32" s="101"/>
      <c r="H32" s="100"/>
      <c r="I32" s="101"/>
      <c r="J32" s="97" t="s">
        <v>143</v>
      </c>
      <c r="K32" s="97"/>
      <c r="L32" s="103"/>
      <c r="M32" s="97"/>
      <c r="N32" s="97"/>
      <c r="O32" s="97"/>
      <c r="P32" s="103"/>
      <c r="Q32" s="97"/>
      <c r="R32" s="96" t="s">
        <v>251</v>
      </c>
      <c r="S32" s="96" t="s">
        <v>255</v>
      </c>
      <c r="T32" s="98"/>
      <c r="U32" s="96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  <c r="IX32" s="92"/>
      <c r="IY32" s="92"/>
      <c r="IZ32" s="92"/>
      <c r="JA32" s="92"/>
      <c r="JB32" s="92"/>
      <c r="JC32" s="92"/>
      <c r="JD32" s="92"/>
      <c r="JE32" s="92"/>
      <c r="JF32" s="92"/>
      <c r="JG32" s="92"/>
      <c r="JH32" s="92"/>
      <c r="JI32" s="92"/>
      <c r="JJ32" s="92"/>
      <c r="JK32" s="92"/>
      <c r="JL32" s="92"/>
      <c r="JM32" s="92"/>
      <c r="JN32" s="92"/>
      <c r="JO32" s="92"/>
      <c r="JP32" s="92"/>
      <c r="JQ32" s="92"/>
      <c r="JR32" s="92"/>
      <c r="JS32" s="92"/>
      <c r="JT32" s="92"/>
      <c r="JU32" s="92"/>
      <c r="JV32" s="92"/>
      <c r="JW32" s="92"/>
      <c r="JX32" s="92"/>
      <c r="JY32" s="92"/>
      <c r="JZ32" s="92"/>
      <c r="KA32" s="92"/>
      <c r="KB32" s="92"/>
      <c r="KC32" s="92"/>
      <c r="KD32" s="92"/>
      <c r="KE32" s="92"/>
      <c r="KF32" s="92"/>
      <c r="KG32" s="92"/>
      <c r="KH32" s="92"/>
      <c r="KI32" s="92"/>
      <c r="KJ32" s="92"/>
      <c r="KK32" s="92"/>
      <c r="KL32" s="92"/>
      <c r="KM32" s="92"/>
      <c r="KN32" s="92"/>
      <c r="KO32" s="92"/>
      <c r="KP32" s="92"/>
      <c r="KQ32" s="92"/>
      <c r="KR32" s="92"/>
      <c r="KS32" s="92"/>
      <c r="KT32" s="92"/>
      <c r="KU32" s="92"/>
      <c r="KV32" s="92"/>
      <c r="KW32" s="92"/>
      <c r="KX32" s="92"/>
      <c r="KY32" s="92"/>
      <c r="KZ32" s="92"/>
      <c r="LA32" s="92"/>
      <c r="LB32" s="92"/>
      <c r="LC32" s="92"/>
      <c r="LD32" s="92"/>
      <c r="LE32" s="92"/>
      <c r="LF32" s="92"/>
      <c r="LG32" s="92"/>
      <c r="LH32" s="92"/>
      <c r="LI32" s="92"/>
      <c r="LJ32" s="92"/>
      <c r="LK32" s="92"/>
      <c r="LL32" s="92"/>
      <c r="LM32" s="92"/>
      <c r="LN32" s="92"/>
      <c r="LO32" s="92"/>
      <c r="LP32" s="92"/>
      <c r="LQ32" s="92"/>
      <c r="LR32" s="92"/>
      <c r="LS32" s="92"/>
      <c r="LT32" s="92"/>
      <c r="LU32" s="92"/>
      <c r="LV32" s="92"/>
      <c r="LW32" s="92"/>
      <c r="LX32" s="92"/>
      <c r="LY32" s="92"/>
      <c r="LZ32" s="92"/>
      <c r="MA32" s="92"/>
      <c r="MB32" s="92"/>
      <c r="MC32" s="92"/>
      <c r="MD32" s="92"/>
      <c r="ME32" s="92"/>
      <c r="MF32" s="92"/>
      <c r="MG32" s="92"/>
      <c r="MH32" s="92"/>
      <c r="MI32" s="92"/>
      <c r="MJ32" s="92"/>
      <c r="MK32" s="92"/>
      <c r="ML32" s="92"/>
      <c r="MM32" s="92"/>
      <c r="MN32" s="92"/>
      <c r="MO32" s="92"/>
      <c r="MP32" s="92"/>
      <c r="MQ32" s="92"/>
      <c r="MR32" s="92"/>
      <c r="MS32" s="92"/>
      <c r="MT32" s="92"/>
      <c r="MU32" s="92"/>
      <c r="MV32" s="92"/>
      <c r="MW32" s="92"/>
      <c r="MX32" s="92"/>
      <c r="MY32" s="92"/>
      <c r="MZ32" s="92"/>
      <c r="NA32" s="92"/>
      <c r="NB32" s="92"/>
      <c r="NC32" s="92"/>
      <c r="ND32" s="92"/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2"/>
      <c r="NY32" s="92"/>
      <c r="NZ32" s="92"/>
      <c r="OA32" s="92"/>
      <c r="OB32" s="92"/>
      <c r="OC32" s="92"/>
      <c r="OD32" s="92"/>
      <c r="OE32" s="92"/>
      <c r="OF32" s="92"/>
      <c r="OG32" s="92"/>
      <c r="OH32" s="92"/>
      <c r="OI32" s="92"/>
      <c r="OJ32" s="92"/>
      <c r="OK32" s="92"/>
      <c r="OL32" s="92"/>
      <c r="OM32" s="92"/>
      <c r="ON32" s="92"/>
      <c r="OO32" s="92"/>
      <c r="OP32" s="92"/>
      <c r="OQ32" s="92"/>
      <c r="OR32" s="92"/>
      <c r="OS32" s="92"/>
      <c r="OT32" s="92"/>
      <c r="OU32" s="92"/>
      <c r="OV32" s="92"/>
      <c r="OW32" s="92"/>
      <c r="OX32" s="92"/>
      <c r="OY32" s="92"/>
      <c r="OZ32" s="92"/>
      <c r="PA32" s="92"/>
      <c r="PB32" s="92"/>
      <c r="PC32" s="92"/>
      <c r="PD32" s="92"/>
      <c r="PE32" s="92"/>
      <c r="PF32" s="92"/>
      <c r="PG32" s="92"/>
      <c r="PH32" s="92"/>
      <c r="PI32" s="92"/>
      <c r="PJ32" s="92"/>
      <c r="PK32" s="92"/>
      <c r="PL32" s="92"/>
      <c r="PM32" s="92"/>
      <c r="PN32" s="92"/>
      <c r="PO32" s="92"/>
      <c r="PP32" s="92"/>
      <c r="PQ32" s="92"/>
      <c r="PR32" s="92"/>
      <c r="PS32" s="92"/>
      <c r="PT32" s="92"/>
      <c r="PU32" s="92"/>
      <c r="PV32" s="92"/>
      <c r="PW32" s="92"/>
      <c r="PX32" s="92"/>
      <c r="PY32" s="92"/>
      <c r="PZ32" s="92"/>
      <c r="QA32" s="92"/>
      <c r="QB32" s="92"/>
      <c r="QC32" s="92"/>
      <c r="QD32" s="92"/>
      <c r="QE32" s="92"/>
      <c r="QF32" s="92"/>
      <c r="QG32" s="92"/>
      <c r="QH32" s="92"/>
      <c r="QI32" s="92"/>
      <c r="QJ32" s="92"/>
      <c r="QK32" s="92"/>
      <c r="QL32" s="92"/>
      <c r="QM32" s="92"/>
      <c r="QN32" s="92"/>
      <c r="QO32" s="92"/>
      <c r="QP32" s="92"/>
      <c r="QQ32" s="92"/>
      <c r="QR32" s="92"/>
      <c r="QS32" s="92"/>
      <c r="QT32" s="92"/>
      <c r="QU32" s="92"/>
      <c r="QV32" s="92"/>
      <c r="QW32" s="92"/>
      <c r="QX32" s="92"/>
      <c r="QY32" s="92"/>
      <c r="QZ32" s="92"/>
      <c r="RA32" s="92"/>
      <c r="RB32" s="92"/>
      <c r="RC32" s="92"/>
      <c r="RD32" s="92"/>
      <c r="RE32" s="92"/>
      <c r="RF32" s="92"/>
      <c r="RG32" s="92"/>
      <c r="RH32" s="92"/>
      <c r="RI32" s="92"/>
      <c r="RJ32" s="92"/>
      <c r="RK32" s="92"/>
      <c r="RL32" s="92"/>
      <c r="RM32" s="92"/>
      <c r="RN32" s="92"/>
      <c r="RO32" s="92"/>
      <c r="RP32" s="92"/>
      <c r="RQ32" s="92"/>
      <c r="RR32" s="92"/>
      <c r="RS32" s="92"/>
      <c r="RT32" s="92"/>
      <c r="RU32" s="92"/>
      <c r="RV32" s="92"/>
      <c r="RW32" s="92"/>
      <c r="RX32" s="92"/>
      <c r="RY32" s="92"/>
      <c r="RZ32" s="92"/>
      <c r="SA32" s="92"/>
      <c r="SB32" s="92"/>
      <c r="SC32" s="92"/>
      <c r="SD32" s="92"/>
      <c r="SE32" s="92"/>
      <c r="SF32" s="92"/>
      <c r="SG32" s="92"/>
      <c r="SH32" s="92"/>
      <c r="SI32" s="92"/>
      <c r="SJ32" s="92"/>
      <c r="SK32" s="92"/>
      <c r="SL32" s="92"/>
      <c r="SM32" s="92"/>
      <c r="SN32" s="92"/>
      <c r="SO32" s="92"/>
      <c r="SP32" s="92"/>
      <c r="SQ32" s="92"/>
      <c r="SR32" s="92"/>
      <c r="SS32" s="92"/>
      <c r="ST32" s="92"/>
      <c r="SU32" s="92"/>
      <c r="SV32" s="92"/>
      <c r="SW32" s="92"/>
      <c r="SX32" s="92"/>
      <c r="SY32" s="92"/>
      <c r="SZ32" s="92"/>
      <c r="TA32" s="92"/>
      <c r="TB32" s="92"/>
      <c r="TC32" s="92"/>
      <c r="TD32" s="92"/>
      <c r="TE32" s="92"/>
      <c r="TF32" s="92"/>
      <c r="TG32" s="92"/>
      <c r="TH32" s="92"/>
      <c r="TI32" s="92"/>
      <c r="TJ32" s="92"/>
      <c r="TK32" s="92"/>
      <c r="TL32" s="92"/>
      <c r="TM32" s="92"/>
      <c r="TN32" s="92"/>
      <c r="TO32" s="92"/>
      <c r="TP32" s="92"/>
      <c r="TQ32" s="92"/>
      <c r="TR32" s="92"/>
      <c r="TS32" s="92"/>
      <c r="TT32" s="92"/>
      <c r="TU32" s="92"/>
      <c r="TV32" s="92"/>
      <c r="TW32" s="92"/>
      <c r="TX32" s="92"/>
      <c r="TY32" s="92"/>
      <c r="TZ32" s="92"/>
      <c r="UA32" s="92"/>
      <c r="UB32" s="92"/>
      <c r="UC32" s="92"/>
      <c r="UD32" s="92"/>
      <c r="UE32" s="92"/>
      <c r="UF32" s="92"/>
      <c r="UG32" s="92"/>
      <c r="UH32" s="92"/>
      <c r="UI32" s="92"/>
      <c r="UJ32" s="92"/>
      <c r="UK32" s="92"/>
      <c r="UL32" s="92"/>
      <c r="UM32" s="92"/>
      <c r="UN32" s="92"/>
      <c r="UO32" s="92"/>
      <c r="UP32" s="92"/>
      <c r="UQ32" s="92"/>
      <c r="UR32" s="92"/>
      <c r="US32" s="92"/>
      <c r="UT32" s="92"/>
      <c r="UU32" s="92"/>
      <c r="UV32" s="92"/>
      <c r="UW32" s="92"/>
      <c r="UX32" s="92"/>
      <c r="UY32" s="92"/>
      <c r="UZ32" s="92"/>
      <c r="VA32" s="92"/>
      <c r="VB32" s="92"/>
      <c r="VC32" s="92"/>
      <c r="VD32" s="92"/>
      <c r="VE32" s="92"/>
      <c r="VF32" s="92"/>
      <c r="VG32" s="92"/>
      <c r="VH32" s="92"/>
      <c r="VI32" s="92"/>
      <c r="VJ32" s="92"/>
      <c r="VK32" s="92"/>
      <c r="VL32" s="92"/>
      <c r="VM32" s="92"/>
      <c r="VN32" s="92"/>
      <c r="VO32" s="92"/>
      <c r="VP32" s="92"/>
      <c r="VQ32" s="92"/>
      <c r="VR32" s="92"/>
      <c r="VS32" s="92"/>
      <c r="VT32" s="92"/>
      <c r="VU32" s="92"/>
      <c r="VV32" s="92"/>
      <c r="VW32" s="92"/>
      <c r="VX32" s="92"/>
      <c r="VY32" s="92"/>
      <c r="VZ32" s="92"/>
      <c r="WA32" s="92"/>
      <c r="WB32" s="92"/>
      <c r="WC32" s="92"/>
      <c r="WD32" s="92"/>
      <c r="WE32" s="92"/>
      <c r="WF32" s="92"/>
      <c r="WG32" s="92"/>
      <c r="WH32" s="92"/>
      <c r="WI32" s="92"/>
      <c r="WJ32" s="92"/>
      <c r="WK32" s="92"/>
      <c r="WL32" s="92"/>
      <c r="WM32" s="92"/>
      <c r="WN32" s="92"/>
      <c r="WO32" s="92"/>
      <c r="WP32" s="92"/>
      <c r="WQ32" s="92"/>
      <c r="WR32" s="92"/>
      <c r="WS32" s="92"/>
      <c r="WT32" s="92"/>
      <c r="WU32" s="92"/>
      <c r="WV32" s="92"/>
      <c r="WW32" s="92"/>
      <c r="WX32" s="92"/>
      <c r="WY32" s="92"/>
      <c r="WZ32" s="92"/>
      <c r="XA32" s="92"/>
      <c r="XB32" s="92"/>
      <c r="XC32" s="92"/>
      <c r="XD32" s="92"/>
      <c r="XE32" s="92"/>
      <c r="XF32" s="92"/>
      <c r="XG32" s="92"/>
      <c r="XH32" s="92"/>
      <c r="XI32" s="92"/>
      <c r="XJ32" s="92"/>
      <c r="XK32" s="92"/>
      <c r="XL32" s="92"/>
      <c r="XM32" s="92"/>
      <c r="XN32" s="92"/>
      <c r="XO32" s="92"/>
      <c r="XP32" s="92"/>
      <c r="XQ32" s="92"/>
      <c r="XR32" s="92"/>
      <c r="XS32" s="92"/>
      <c r="XT32" s="92"/>
      <c r="XU32" s="92"/>
      <c r="XV32" s="92"/>
      <c r="XW32" s="92"/>
      <c r="XX32" s="92"/>
      <c r="XY32" s="92"/>
      <c r="XZ32" s="92"/>
      <c r="YA32" s="92"/>
      <c r="YB32" s="92"/>
      <c r="YC32" s="92"/>
      <c r="YD32" s="92"/>
      <c r="YE32" s="92"/>
      <c r="YF32" s="92"/>
      <c r="YG32" s="92"/>
      <c r="YH32" s="92"/>
      <c r="YI32" s="92"/>
      <c r="YJ32" s="92"/>
      <c r="YK32" s="92"/>
      <c r="YL32" s="92"/>
      <c r="YM32" s="92"/>
      <c r="YN32" s="92"/>
      <c r="YO32" s="92"/>
      <c r="YP32" s="92"/>
      <c r="YQ32" s="92"/>
      <c r="YR32" s="92"/>
      <c r="YS32" s="92"/>
      <c r="YT32" s="92"/>
      <c r="YU32" s="92"/>
      <c r="YV32" s="92"/>
      <c r="YW32" s="92"/>
      <c r="YX32" s="92"/>
      <c r="YY32" s="92"/>
      <c r="YZ32" s="92"/>
      <c r="ZA32" s="92"/>
      <c r="ZB32" s="92"/>
      <c r="ZC32" s="92"/>
      <c r="ZD32" s="92"/>
      <c r="ZE32" s="92"/>
      <c r="ZF32" s="92"/>
      <c r="ZG32" s="92"/>
      <c r="ZH32" s="92"/>
      <c r="ZI32" s="92"/>
      <c r="ZJ32" s="92"/>
      <c r="ZK32" s="92"/>
      <c r="ZL32" s="92"/>
      <c r="ZM32" s="92"/>
      <c r="ZN32" s="92"/>
      <c r="ZO32" s="92"/>
      <c r="ZP32" s="92"/>
      <c r="ZQ32" s="92"/>
      <c r="ZR32" s="92"/>
      <c r="ZS32" s="92"/>
      <c r="ZT32" s="92"/>
      <c r="ZU32" s="92"/>
      <c r="ZV32" s="92"/>
      <c r="ZW32" s="92"/>
      <c r="ZX32" s="92"/>
      <c r="ZY32" s="92"/>
      <c r="ZZ32" s="92"/>
      <c r="AAA32" s="92"/>
      <c r="AAB32" s="92"/>
      <c r="AAC32" s="92"/>
      <c r="AAD32" s="92"/>
      <c r="AAE32" s="92"/>
      <c r="AAF32" s="92"/>
      <c r="AAG32" s="92"/>
      <c r="AAH32" s="92"/>
      <c r="AAI32" s="92"/>
      <c r="AAJ32" s="92"/>
      <c r="AAK32" s="92"/>
      <c r="AAL32" s="92"/>
      <c r="AAM32" s="92"/>
      <c r="AAN32" s="92"/>
      <c r="AAO32" s="92"/>
      <c r="AAP32" s="92"/>
      <c r="AAQ32" s="92"/>
      <c r="AAR32" s="92"/>
      <c r="AAS32" s="92"/>
      <c r="AAT32" s="92"/>
      <c r="AAU32" s="92"/>
      <c r="AAV32" s="92"/>
      <c r="AAW32" s="92"/>
      <c r="AAX32" s="92"/>
      <c r="AAY32" s="92"/>
      <c r="AAZ32" s="92"/>
      <c r="ABA32" s="92"/>
      <c r="ABB32" s="92"/>
      <c r="ABC32" s="92"/>
      <c r="ABD32" s="92"/>
      <c r="ABE32" s="92"/>
      <c r="ABF32" s="92"/>
      <c r="ABG32" s="92"/>
      <c r="ABH32" s="92"/>
      <c r="ABI32" s="92"/>
      <c r="ABJ32" s="92"/>
      <c r="ABK32" s="92"/>
      <c r="ABL32" s="92"/>
      <c r="ABM32" s="92"/>
      <c r="ABN32" s="92"/>
      <c r="ABO32" s="92"/>
      <c r="ABP32" s="92"/>
      <c r="ABQ32" s="92"/>
      <c r="ABR32" s="92"/>
      <c r="ABS32" s="92"/>
      <c r="ABT32" s="92"/>
      <c r="ABU32" s="92"/>
      <c r="ABV32" s="92"/>
      <c r="ABW32" s="92"/>
      <c r="ABX32" s="92"/>
      <c r="ABY32" s="92"/>
      <c r="ABZ32" s="92"/>
      <c r="ACA32" s="92"/>
      <c r="ACB32" s="92"/>
      <c r="ACC32" s="92"/>
      <c r="ACD32" s="92"/>
      <c r="ACE32" s="92"/>
      <c r="ACF32" s="92"/>
      <c r="ACG32" s="92"/>
      <c r="ACH32" s="92"/>
      <c r="ACI32" s="92"/>
      <c r="ACJ32" s="92"/>
      <c r="ACK32" s="92"/>
      <c r="ACL32" s="92"/>
      <c r="ACM32" s="92"/>
      <c r="ACN32" s="92"/>
      <c r="ACO32" s="92"/>
      <c r="ACP32" s="92"/>
      <c r="ACQ32" s="92"/>
      <c r="ACR32" s="92"/>
      <c r="ACS32" s="92"/>
      <c r="ACT32" s="92"/>
      <c r="ACU32" s="92"/>
      <c r="ACV32" s="92"/>
      <c r="ACW32" s="92"/>
      <c r="ACX32" s="92"/>
      <c r="ACY32" s="92"/>
      <c r="ACZ32" s="92"/>
      <c r="ADA32" s="92"/>
      <c r="ADB32" s="92"/>
      <c r="ADC32" s="92"/>
      <c r="ADD32" s="92"/>
      <c r="ADE32" s="92"/>
      <c r="ADF32" s="92"/>
      <c r="ADG32" s="92"/>
      <c r="ADH32" s="92"/>
      <c r="ADI32" s="92"/>
      <c r="ADJ32" s="92"/>
      <c r="ADK32" s="92"/>
      <c r="ADL32" s="92"/>
      <c r="ADM32" s="92"/>
      <c r="ADN32" s="92"/>
      <c r="ADO32" s="92"/>
      <c r="ADP32" s="92"/>
      <c r="ADQ32" s="92"/>
      <c r="ADR32" s="92"/>
      <c r="ADS32" s="92"/>
      <c r="ADT32" s="92"/>
      <c r="ADU32" s="92"/>
      <c r="ADV32" s="92"/>
      <c r="ADW32" s="92"/>
      <c r="ADX32" s="92"/>
      <c r="ADY32" s="92"/>
      <c r="ADZ32" s="92"/>
      <c r="AEA32" s="92"/>
      <c r="AEB32" s="92"/>
      <c r="AEC32" s="92"/>
      <c r="AED32" s="92"/>
      <c r="AEE32" s="92"/>
      <c r="AEF32" s="92"/>
      <c r="AEG32" s="92"/>
      <c r="AEH32" s="92"/>
      <c r="AEI32" s="92"/>
      <c r="AEJ32" s="92"/>
      <c r="AEK32" s="92"/>
      <c r="AEL32" s="92"/>
      <c r="AEM32" s="92"/>
      <c r="AEN32" s="92"/>
      <c r="AEO32" s="92"/>
      <c r="AEP32" s="92"/>
      <c r="AEQ32" s="92"/>
      <c r="AER32" s="92"/>
      <c r="AES32" s="92"/>
      <c r="AET32" s="92"/>
      <c r="AEU32" s="92"/>
      <c r="AEV32" s="92"/>
      <c r="AEW32" s="92"/>
      <c r="AEX32" s="92"/>
      <c r="AEY32" s="92"/>
      <c r="AEZ32" s="92"/>
      <c r="AFA32" s="92"/>
      <c r="AFB32" s="92"/>
      <c r="AFC32" s="92"/>
      <c r="AFD32" s="92"/>
      <c r="AFE32" s="92"/>
      <c r="AFF32" s="92"/>
      <c r="AFG32" s="92"/>
      <c r="AFH32" s="92"/>
      <c r="AFI32" s="92"/>
      <c r="AFJ32" s="92"/>
      <c r="AFK32" s="92"/>
      <c r="AFL32" s="92"/>
      <c r="AFM32" s="92"/>
      <c r="AFN32" s="92"/>
      <c r="AFO32" s="92"/>
      <c r="AFP32" s="92"/>
      <c r="AFQ32" s="92"/>
      <c r="AFR32" s="92"/>
      <c r="AFS32" s="92"/>
      <c r="AFT32" s="92"/>
      <c r="AFU32" s="92"/>
      <c r="AFV32" s="92"/>
      <c r="AFW32" s="92"/>
      <c r="AFX32" s="92"/>
      <c r="AFY32" s="92"/>
      <c r="AFZ32" s="92"/>
      <c r="AGA32" s="92"/>
      <c r="AGB32" s="92"/>
      <c r="AGC32" s="92"/>
      <c r="AGD32" s="92"/>
      <c r="AGE32" s="92"/>
      <c r="AGF32" s="92"/>
      <c r="AGG32" s="92"/>
      <c r="AGH32" s="92"/>
      <c r="AGI32" s="92"/>
      <c r="AGJ32" s="92"/>
      <c r="AGK32" s="92"/>
      <c r="AGL32" s="92"/>
      <c r="AGM32" s="92"/>
      <c r="AGN32" s="92"/>
      <c r="AGO32" s="92"/>
      <c r="AGP32" s="92"/>
      <c r="AGQ32" s="92"/>
      <c r="AGR32" s="92"/>
      <c r="AGS32" s="92"/>
      <c r="AGT32" s="92"/>
      <c r="AGU32" s="92"/>
      <c r="AGV32" s="92"/>
      <c r="AGW32" s="92"/>
      <c r="AGX32" s="92"/>
      <c r="AGY32" s="92"/>
      <c r="AGZ32" s="92"/>
      <c r="AHA32" s="92"/>
      <c r="AHB32" s="92"/>
      <c r="AHC32" s="92"/>
      <c r="AHD32" s="92"/>
      <c r="AHE32" s="92"/>
      <c r="AHF32" s="92"/>
      <c r="AHG32" s="92"/>
      <c r="AHH32" s="92"/>
      <c r="AHI32" s="92"/>
      <c r="AHJ32" s="92"/>
      <c r="AHK32" s="92"/>
      <c r="AHL32" s="92"/>
      <c r="AHM32" s="92"/>
      <c r="AHN32" s="92"/>
      <c r="AHO32" s="92"/>
      <c r="AHP32" s="92"/>
      <c r="AHQ32" s="92"/>
      <c r="AHR32" s="92"/>
      <c r="AHS32" s="92"/>
      <c r="AHT32" s="92"/>
      <c r="AHU32" s="92"/>
      <c r="AHV32" s="92"/>
      <c r="AHW32" s="92"/>
      <c r="AHX32" s="92"/>
      <c r="AHY32" s="92"/>
      <c r="AHZ32" s="92"/>
      <c r="AIA32" s="92"/>
      <c r="AIB32" s="92"/>
      <c r="AIC32" s="92"/>
      <c r="AID32" s="92"/>
      <c r="AIE32" s="92"/>
      <c r="AIF32" s="92"/>
      <c r="AIG32" s="92"/>
      <c r="AIH32" s="92"/>
      <c r="AII32" s="92"/>
      <c r="AIJ32" s="92"/>
      <c r="AIK32" s="92"/>
      <c r="AIL32" s="92"/>
      <c r="AIM32" s="92"/>
      <c r="AIN32" s="92"/>
      <c r="AIO32" s="92"/>
      <c r="AIP32" s="92"/>
      <c r="AIQ32" s="92"/>
      <c r="AIR32" s="92"/>
      <c r="AIS32" s="92"/>
      <c r="AIT32" s="92"/>
      <c r="AIU32" s="92"/>
      <c r="AIV32" s="92"/>
      <c r="AIW32" s="92"/>
      <c r="AIX32" s="92"/>
      <c r="AIY32" s="92"/>
      <c r="AIZ32" s="92"/>
      <c r="AJA32" s="92"/>
      <c r="AJB32" s="92"/>
      <c r="AJC32" s="92"/>
      <c r="AJD32" s="92"/>
      <c r="AJE32" s="92"/>
      <c r="AJF32" s="92"/>
      <c r="AJG32" s="92"/>
      <c r="AJH32" s="92"/>
      <c r="AJI32" s="92"/>
      <c r="AJJ32" s="92"/>
      <c r="AJK32" s="92"/>
      <c r="AJL32" s="92"/>
      <c r="AJM32" s="92"/>
      <c r="AJN32" s="92"/>
      <c r="AJO32" s="92"/>
      <c r="AJP32" s="92"/>
      <c r="AJQ32" s="92"/>
      <c r="AJR32" s="92"/>
      <c r="AJS32" s="92"/>
      <c r="AJT32" s="92"/>
      <c r="AJU32" s="92"/>
      <c r="AJV32" s="92"/>
      <c r="AJW32" s="92"/>
      <c r="AJX32" s="92"/>
      <c r="AJY32" s="92"/>
      <c r="AJZ32" s="92"/>
      <c r="AKA32" s="92"/>
      <c r="AKB32" s="92"/>
      <c r="AKC32" s="92"/>
      <c r="AKD32" s="92"/>
      <c r="AKE32" s="92"/>
      <c r="AKF32" s="92"/>
      <c r="AKG32" s="92"/>
      <c r="AKH32" s="92"/>
      <c r="AKI32" s="92"/>
      <c r="AKJ32" s="92"/>
      <c r="AKK32" s="92"/>
      <c r="AKL32" s="92"/>
      <c r="AKM32" s="92"/>
      <c r="AKN32" s="92"/>
      <c r="AKO32" s="92"/>
      <c r="AKP32" s="92"/>
      <c r="AKQ32" s="92"/>
      <c r="AKR32" s="92"/>
      <c r="AKS32" s="92"/>
      <c r="AKT32" s="92"/>
      <c r="AKU32" s="92"/>
      <c r="AKV32" s="92"/>
      <c r="AKW32" s="92"/>
      <c r="AKX32" s="92"/>
      <c r="AKY32" s="92"/>
      <c r="AKZ32" s="92"/>
      <c r="ALA32" s="92"/>
      <c r="ALB32" s="92"/>
      <c r="ALC32" s="92"/>
      <c r="ALD32" s="92"/>
      <c r="ALE32" s="92"/>
      <c r="ALF32" s="92"/>
      <c r="ALG32" s="92"/>
      <c r="ALH32" s="92"/>
      <c r="ALI32" s="92"/>
      <c r="ALJ32" s="92"/>
      <c r="ALK32" s="92"/>
      <c r="ALL32" s="92"/>
      <c r="ALM32" s="92"/>
      <c r="ALN32" s="92"/>
      <c r="ALO32" s="92"/>
      <c r="ALP32" s="92"/>
      <c r="ALQ32" s="92"/>
      <c r="ALR32" s="92"/>
      <c r="ALS32" s="92"/>
      <c r="ALT32" s="92"/>
      <c r="ALU32" s="92"/>
      <c r="ALV32" s="92"/>
      <c r="ALW32" s="92"/>
      <c r="ALX32" s="92"/>
      <c r="ALY32" s="92"/>
      <c r="ALZ32" s="92"/>
      <c r="AMA32" s="92"/>
      <c r="AMB32" s="92"/>
      <c r="AMC32" s="92"/>
      <c r="AMD32" s="92"/>
      <c r="AME32" s="92"/>
      <c r="AMF32" s="92"/>
      <c r="AMG32" s="92"/>
      <c r="AMH32" s="92"/>
      <c r="AMI32" s="92"/>
      <c r="AMJ32" s="92"/>
    </row>
    <row r="33" spans="1:21" ht="16.5" customHeight="1">
      <c r="A33" s="229" t="s">
        <v>144</v>
      </c>
      <c r="B33" s="207" t="s">
        <v>145</v>
      </c>
      <c r="C33" s="207"/>
      <c r="D33" s="100">
        <v>3</v>
      </c>
      <c r="E33" s="131">
        <f>D33*45</f>
        <v>135</v>
      </c>
      <c r="F33" s="207" t="s">
        <v>145</v>
      </c>
      <c r="G33" s="207"/>
      <c r="H33" s="100">
        <v>3</v>
      </c>
      <c r="I33" s="131">
        <f>H33*45</f>
        <v>135</v>
      </c>
      <c r="J33" s="207" t="s">
        <v>145</v>
      </c>
      <c r="K33" s="207"/>
      <c r="L33" s="100">
        <v>4</v>
      </c>
      <c r="M33" s="131">
        <f>L33*45</f>
        <v>180</v>
      </c>
      <c r="N33" s="207" t="s">
        <v>145</v>
      </c>
      <c r="O33" s="207"/>
      <c r="P33" s="100">
        <v>3</v>
      </c>
      <c r="Q33" s="131">
        <f>P33*45</f>
        <v>135</v>
      </c>
      <c r="R33" s="207" t="s">
        <v>145</v>
      </c>
      <c r="S33" s="207"/>
      <c r="T33" s="100">
        <v>4</v>
      </c>
      <c r="U33" s="131">
        <f>T33*45</f>
        <v>180</v>
      </c>
    </row>
    <row r="34" spans="1:21" ht="16.5" customHeight="1">
      <c r="A34" s="229"/>
      <c r="B34" s="130" t="s">
        <v>146</v>
      </c>
      <c r="C34" s="130"/>
      <c r="D34" s="100">
        <v>5</v>
      </c>
      <c r="E34" s="136">
        <f>D34*70</f>
        <v>350</v>
      </c>
      <c r="F34" s="207" t="s">
        <v>146</v>
      </c>
      <c r="G34" s="207"/>
      <c r="H34" s="100">
        <v>5</v>
      </c>
      <c r="I34" s="136">
        <f>H34*70</f>
        <v>350</v>
      </c>
      <c r="J34" s="207" t="s">
        <v>146</v>
      </c>
      <c r="K34" s="207"/>
      <c r="L34" s="100">
        <v>4</v>
      </c>
      <c r="M34" s="136">
        <f>L34*70</f>
        <v>280</v>
      </c>
      <c r="N34" s="207" t="s">
        <v>146</v>
      </c>
      <c r="O34" s="207"/>
      <c r="P34" s="100">
        <v>5.2</v>
      </c>
      <c r="Q34" s="136">
        <f>P34*70</f>
        <v>364</v>
      </c>
      <c r="R34" s="207" t="s">
        <v>146</v>
      </c>
      <c r="S34" s="207"/>
      <c r="T34" s="100">
        <v>5</v>
      </c>
      <c r="U34" s="136">
        <f>T34*70</f>
        <v>350</v>
      </c>
    </row>
    <row r="35" spans="1:21" ht="16.2">
      <c r="A35" s="229"/>
      <c r="B35" s="130" t="s">
        <v>147</v>
      </c>
      <c r="C35" s="130"/>
      <c r="D35" s="100">
        <v>2.5</v>
      </c>
      <c r="E35" s="136">
        <f>D35*75</f>
        <v>187.5</v>
      </c>
      <c r="F35" s="207" t="s">
        <v>147</v>
      </c>
      <c r="G35" s="207"/>
      <c r="H35" s="100">
        <v>2.6</v>
      </c>
      <c r="I35" s="136">
        <f>H35*75</f>
        <v>195</v>
      </c>
      <c r="J35" s="207" t="s">
        <v>147</v>
      </c>
      <c r="K35" s="207"/>
      <c r="L35" s="100">
        <v>2.5</v>
      </c>
      <c r="M35" s="136">
        <f>L35*75</f>
        <v>187.5</v>
      </c>
      <c r="N35" s="207" t="s">
        <v>147</v>
      </c>
      <c r="O35" s="207"/>
      <c r="P35" s="100">
        <v>2.5</v>
      </c>
      <c r="Q35" s="136">
        <f>P35*75</f>
        <v>187.5</v>
      </c>
      <c r="R35" s="207" t="s">
        <v>147</v>
      </c>
      <c r="S35" s="207"/>
      <c r="T35" s="100">
        <v>2.5</v>
      </c>
      <c r="U35" s="136">
        <f>T35*75</f>
        <v>187.5</v>
      </c>
    </row>
    <row r="36" spans="1:21" ht="16.2">
      <c r="A36" s="229"/>
      <c r="B36" s="130" t="s">
        <v>148</v>
      </c>
      <c r="C36" s="130"/>
      <c r="D36" s="100">
        <v>1.6</v>
      </c>
      <c r="E36" s="136">
        <f>D36*25</f>
        <v>40</v>
      </c>
      <c r="F36" s="207" t="s">
        <v>148</v>
      </c>
      <c r="G36" s="207"/>
      <c r="H36" s="100">
        <v>1.5</v>
      </c>
      <c r="I36" s="136">
        <f>H36*25</f>
        <v>37.5</v>
      </c>
      <c r="J36" s="207" t="s">
        <v>148</v>
      </c>
      <c r="K36" s="207"/>
      <c r="L36" s="100">
        <v>1.5</v>
      </c>
      <c r="M36" s="136">
        <f>L36*25</f>
        <v>37.5</v>
      </c>
      <c r="N36" s="207" t="s">
        <v>148</v>
      </c>
      <c r="O36" s="207"/>
      <c r="P36" s="100">
        <v>1.5</v>
      </c>
      <c r="Q36" s="136">
        <f>P36*25</f>
        <v>37.5</v>
      </c>
      <c r="R36" s="207" t="s">
        <v>148</v>
      </c>
      <c r="S36" s="207"/>
      <c r="T36" s="100">
        <v>1.7</v>
      </c>
      <c r="U36" s="136">
        <f>T36*25</f>
        <v>42.5</v>
      </c>
    </row>
    <row r="37" spans="1:21" ht="16.2">
      <c r="A37" s="229"/>
      <c r="B37" s="130" t="s">
        <v>149</v>
      </c>
      <c r="C37" s="130"/>
      <c r="D37" s="101">
        <v>0</v>
      </c>
      <c r="E37" s="136">
        <f>D37*60</f>
        <v>0</v>
      </c>
      <c r="F37" s="207" t="s">
        <v>149</v>
      </c>
      <c r="G37" s="207"/>
      <c r="H37" s="101">
        <v>1</v>
      </c>
      <c r="I37" s="136">
        <f>H37*60</f>
        <v>60</v>
      </c>
      <c r="J37" s="207" t="s">
        <v>149</v>
      </c>
      <c r="K37" s="207"/>
      <c r="L37" s="101">
        <v>0</v>
      </c>
      <c r="M37" s="136">
        <f>L37*60</f>
        <v>0</v>
      </c>
      <c r="N37" s="207" t="s">
        <v>149</v>
      </c>
      <c r="O37" s="207"/>
      <c r="P37" s="101">
        <v>1</v>
      </c>
      <c r="Q37" s="136">
        <f>P37*60</f>
        <v>60</v>
      </c>
      <c r="R37" s="207" t="s">
        <v>149</v>
      </c>
      <c r="S37" s="207"/>
      <c r="T37" s="101">
        <v>0</v>
      </c>
      <c r="U37" s="136">
        <f>T37*60</f>
        <v>0</v>
      </c>
    </row>
    <row r="38" spans="1:21" ht="16.2">
      <c r="A38" s="229"/>
      <c r="B38" s="209" t="s">
        <v>150</v>
      </c>
      <c r="C38" s="209"/>
      <c r="D38" s="101">
        <v>0</v>
      </c>
      <c r="E38" s="136">
        <f>D38*120</f>
        <v>0</v>
      </c>
      <c r="F38" s="209" t="s">
        <v>150</v>
      </c>
      <c r="G38" s="209"/>
      <c r="H38" s="101">
        <v>0</v>
      </c>
      <c r="I38" s="136">
        <f>H38*120</f>
        <v>0</v>
      </c>
      <c r="J38" s="209" t="s">
        <v>181</v>
      </c>
      <c r="K38" s="209"/>
      <c r="L38" s="115">
        <v>1</v>
      </c>
      <c r="M38" s="136">
        <f>L38*120</f>
        <v>120</v>
      </c>
      <c r="N38" s="209" t="s">
        <v>150</v>
      </c>
      <c r="O38" s="209"/>
      <c r="P38" s="100">
        <v>0</v>
      </c>
      <c r="Q38" s="136">
        <f>P38*120</f>
        <v>0</v>
      </c>
      <c r="R38" s="209" t="s">
        <v>150</v>
      </c>
      <c r="S38" s="209"/>
      <c r="T38" s="101">
        <v>0</v>
      </c>
      <c r="U38" s="136">
        <f>T38*120</f>
        <v>0</v>
      </c>
    </row>
    <row r="39" spans="1:21" s="151" customFormat="1" ht="16.2">
      <c r="A39" s="149"/>
      <c r="B39" s="207" t="s">
        <v>152</v>
      </c>
      <c r="C39" s="207"/>
      <c r="D39" s="150"/>
      <c r="E39" s="136">
        <f>SUM(E33:E37)</f>
        <v>712.5</v>
      </c>
      <c r="F39" s="207" t="s">
        <v>152</v>
      </c>
      <c r="G39" s="207"/>
      <c r="H39" s="140"/>
      <c r="I39" s="136">
        <f>SUM(I33:I37)</f>
        <v>777.5</v>
      </c>
      <c r="J39" s="207" t="s">
        <v>152</v>
      </c>
      <c r="K39" s="207"/>
      <c r="L39" s="140"/>
      <c r="M39" s="136">
        <f>SUM(M33:M38)</f>
        <v>805</v>
      </c>
      <c r="N39" s="207" t="s">
        <v>152</v>
      </c>
      <c r="O39" s="207"/>
      <c r="P39" s="140"/>
      <c r="Q39" s="136">
        <f>SUM(Q33:Q37)</f>
        <v>784</v>
      </c>
      <c r="R39" s="207" t="s">
        <v>152</v>
      </c>
      <c r="S39" s="207"/>
      <c r="T39" s="140"/>
      <c r="U39" s="136">
        <f>SUM(U33:U37)</f>
        <v>760</v>
      </c>
    </row>
    <row r="40" spans="1:21" ht="16.2">
      <c r="A40" s="152"/>
      <c r="B40" s="152" t="s">
        <v>182</v>
      </c>
      <c r="C40" s="152"/>
      <c r="D40" s="152"/>
      <c r="E40" s="152"/>
      <c r="F40" s="152"/>
      <c r="G40" s="152"/>
      <c r="H40" s="152" t="s">
        <v>183</v>
      </c>
      <c r="I40" s="152"/>
      <c r="J40" s="152"/>
      <c r="K40" s="152"/>
      <c r="L40" s="152"/>
      <c r="M40" s="152"/>
      <c r="N40" s="152"/>
      <c r="O40" s="152"/>
      <c r="P40" s="152" t="s">
        <v>184</v>
      </c>
      <c r="Q40" s="152"/>
      <c r="R40" s="152"/>
      <c r="S40" s="152"/>
      <c r="T40" s="152"/>
      <c r="U40" s="152"/>
    </row>
    <row r="44" spans="1:21" ht="16.5" customHeight="1"/>
  </sheetData>
  <mergeCells count="69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1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zoomScaleNormal="100" workbookViewId="0">
      <selection activeCell="B21" sqref="B21:E25"/>
    </sheetView>
  </sheetViews>
  <sheetFormatPr defaultColWidth="8.59765625" defaultRowHeight="14.4"/>
  <cols>
    <col min="1" max="1" width="4.8984375" customWidth="1"/>
  </cols>
  <sheetData>
    <row r="1" spans="1:23" ht="24.6">
      <c r="A1" s="231" t="s">
        <v>185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3" s="92" customFormat="1" ht="22.2">
      <c r="A2" s="93" t="s">
        <v>81</v>
      </c>
      <c r="B2" s="93"/>
      <c r="C2" s="94">
        <v>350</v>
      </c>
      <c r="D2" s="93" t="s">
        <v>82</v>
      </c>
      <c r="E2" s="93"/>
      <c r="F2" s="93"/>
      <c r="G2" s="93"/>
      <c r="H2" s="93"/>
      <c r="I2" s="93"/>
      <c r="J2" s="93"/>
      <c r="K2" s="93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3" ht="16.2">
      <c r="A3" s="101" t="s">
        <v>0</v>
      </c>
      <c r="B3" s="225" t="s">
        <v>186</v>
      </c>
      <c r="C3" s="225"/>
      <c r="D3" s="225"/>
      <c r="E3" s="225"/>
      <c r="F3" s="225" t="s">
        <v>187</v>
      </c>
      <c r="G3" s="225"/>
      <c r="H3" s="225"/>
      <c r="I3" s="225"/>
      <c r="J3" s="225" t="s">
        <v>188</v>
      </c>
      <c r="K3" s="225"/>
      <c r="L3" s="225"/>
      <c r="M3" s="225"/>
      <c r="N3" s="225" t="s">
        <v>189</v>
      </c>
      <c r="O3" s="225"/>
      <c r="P3" s="225"/>
      <c r="Q3" s="225"/>
      <c r="R3" s="225" t="s">
        <v>190</v>
      </c>
      <c r="S3" s="225"/>
      <c r="T3" s="225"/>
      <c r="U3" s="225"/>
    </row>
    <row r="4" spans="1:23" ht="16.2">
      <c r="A4" s="101" t="s">
        <v>88</v>
      </c>
      <c r="B4" s="100" t="s">
        <v>89</v>
      </c>
      <c r="C4" s="101" t="s">
        <v>90</v>
      </c>
      <c r="D4" s="102" t="s">
        <v>91</v>
      </c>
      <c r="E4" s="100" t="s">
        <v>92</v>
      </c>
      <c r="F4" s="100" t="s">
        <v>89</v>
      </c>
      <c r="G4" s="101" t="s">
        <v>90</v>
      </c>
      <c r="H4" s="102" t="s">
        <v>91</v>
      </c>
      <c r="I4" s="100" t="s">
        <v>92</v>
      </c>
      <c r="J4" s="100" t="s">
        <v>89</v>
      </c>
      <c r="K4" s="101" t="s">
        <v>90</v>
      </c>
      <c r="L4" s="102" t="s">
        <v>91</v>
      </c>
      <c r="M4" s="100" t="s">
        <v>92</v>
      </c>
      <c r="N4" s="100" t="s">
        <v>89</v>
      </c>
      <c r="O4" s="101" t="s">
        <v>90</v>
      </c>
      <c r="P4" s="102" t="s">
        <v>91</v>
      </c>
      <c r="Q4" s="100" t="s">
        <v>92</v>
      </c>
      <c r="R4" s="100" t="s">
        <v>89</v>
      </c>
      <c r="S4" s="101" t="s">
        <v>90</v>
      </c>
      <c r="T4" s="102" t="s">
        <v>91</v>
      </c>
      <c r="U4" s="100" t="s">
        <v>92</v>
      </c>
      <c r="W4" s="145"/>
    </row>
    <row r="5" spans="1:23" ht="16.5" customHeight="1">
      <c r="A5" s="230" t="s">
        <v>2</v>
      </c>
      <c r="B5" s="225" t="s">
        <v>16</v>
      </c>
      <c r="C5" s="101" t="s">
        <v>93</v>
      </c>
      <c r="D5" s="101">
        <v>100</v>
      </c>
      <c r="E5" s="105">
        <f>(D5*$C$2)/1000</f>
        <v>35</v>
      </c>
      <c r="F5" s="225" t="s">
        <v>20</v>
      </c>
      <c r="G5" s="101" t="s">
        <v>93</v>
      </c>
      <c r="H5" s="106">
        <v>90</v>
      </c>
      <c r="I5" s="105">
        <f>(H5*$C$2)/1000</f>
        <v>31.5</v>
      </c>
      <c r="J5" s="214" t="s">
        <v>57</v>
      </c>
      <c r="K5" s="100" t="s">
        <v>94</v>
      </c>
      <c r="L5" s="101">
        <v>200</v>
      </c>
      <c r="M5" s="105">
        <f t="shared" ref="M5:M11" si="0">(L5*$C$2)/1000</f>
        <v>70</v>
      </c>
      <c r="N5" s="225" t="s">
        <v>30</v>
      </c>
      <c r="O5" s="101" t="s">
        <v>93</v>
      </c>
      <c r="P5" s="106">
        <v>90</v>
      </c>
      <c r="Q5" s="105">
        <f>(P5*$C$2)/1000</f>
        <v>31.5</v>
      </c>
      <c r="R5" s="225" t="s">
        <v>20</v>
      </c>
      <c r="S5" s="101" t="s">
        <v>93</v>
      </c>
      <c r="T5" s="106">
        <v>90</v>
      </c>
      <c r="U5" s="105">
        <f>(T5*$C$2)/1000</f>
        <v>31.5</v>
      </c>
    </row>
    <row r="6" spans="1:23" ht="16.5" customHeight="1">
      <c r="A6" s="230"/>
      <c r="B6" s="225"/>
      <c r="C6" s="101"/>
      <c r="D6" s="101"/>
      <c r="E6" s="105"/>
      <c r="F6" s="225"/>
      <c r="G6" s="101" t="s">
        <v>95</v>
      </c>
      <c r="H6" s="106">
        <v>10</v>
      </c>
      <c r="I6" s="105">
        <f>(H6*$C$2)/1000</f>
        <v>3.5</v>
      </c>
      <c r="J6" s="214"/>
      <c r="K6" s="109" t="s">
        <v>96</v>
      </c>
      <c r="L6" s="107">
        <v>30</v>
      </c>
      <c r="M6" s="105">
        <f t="shared" si="0"/>
        <v>10.5</v>
      </c>
      <c r="N6" s="225"/>
      <c r="O6" s="101" t="s">
        <v>97</v>
      </c>
      <c r="P6" s="106">
        <v>10</v>
      </c>
      <c r="Q6" s="105">
        <f>(P6*$C$2)/1000</f>
        <v>3.5</v>
      </c>
      <c r="R6" s="225"/>
      <c r="S6" s="101" t="s">
        <v>95</v>
      </c>
      <c r="T6" s="106">
        <v>10</v>
      </c>
      <c r="U6" s="105">
        <f>(T6*$C$2)/1000</f>
        <v>3.5</v>
      </c>
    </row>
    <row r="7" spans="1:23" ht="16.5" customHeight="1">
      <c r="A7" s="230" t="s">
        <v>98</v>
      </c>
      <c r="B7" s="214" t="s">
        <v>52</v>
      </c>
      <c r="C7" s="100" t="s">
        <v>191</v>
      </c>
      <c r="D7" s="100">
        <v>85</v>
      </c>
      <c r="E7" s="101" t="s">
        <v>192</v>
      </c>
      <c r="F7" s="214" t="s">
        <v>54</v>
      </c>
      <c r="G7" s="100" t="s">
        <v>102</v>
      </c>
      <c r="H7" s="101">
        <v>70</v>
      </c>
      <c r="I7" s="105">
        <f>(H7*$C$2)/1000</f>
        <v>24.5</v>
      </c>
      <c r="J7" s="214"/>
      <c r="K7" s="109" t="s">
        <v>118</v>
      </c>
      <c r="L7" s="107">
        <v>10</v>
      </c>
      <c r="M7" s="105">
        <f t="shared" si="0"/>
        <v>3.5</v>
      </c>
      <c r="N7" s="214" t="s">
        <v>59</v>
      </c>
      <c r="O7" s="100" t="s">
        <v>99</v>
      </c>
      <c r="P7" s="100">
        <v>100</v>
      </c>
      <c r="Q7" s="105">
        <f>(P7*$C$2)/1000</f>
        <v>35</v>
      </c>
      <c r="R7" s="214" t="s">
        <v>62</v>
      </c>
      <c r="S7" s="100" t="s">
        <v>100</v>
      </c>
      <c r="T7" s="101">
        <v>78</v>
      </c>
      <c r="U7" s="105">
        <f>(T7*$C$2)/1000</f>
        <v>27.3</v>
      </c>
    </row>
    <row r="8" spans="1:23" ht="16.2">
      <c r="A8" s="230"/>
      <c r="B8" s="214"/>
      <c r="C8" s="100" t="s">
        <v>109</v>
      </c>
      <c r="D8" s="101" t="s">
        <v>27</v>
      </c>
      <c r="E8" s="101" t="s">
        <v>107</v>
      </c>
      <c r="F8" s="214"/>
      <c r="G8" s="100" t="s">
        <v>133</v>
      </c>
      <c r="H8" s="101">
        <v>20</v>
      </c>
      <c r="I8" s="105">
        <f>(H8*$C$2)/1000</f>
        <v>7</v>
      </c>
      <c r="J8" s="214"/>
      <c r="K8" s="109" t="s">
        <v>117</v>
      </c>
      <c r="L8" s="107">
        <v>80</v>
      </c>
      <c r="M8" s="105">
        <f t="shared" si="0"/>
        <v>28</v>
      </c>
      <c r="N8" s="214"/>
      <c r="O8" s="100" t="s">
        <v>103</v>
      </c>
      <c r="P8" s="100">
        <v>8</v>
      </c>
      <c r="Q8" s="105">
        <f>(P8*$C$2)/1000</f>
        <v>2.8</v>
      </c>
      <c r="R8" s="214"/>
      <c r="S8" s="100" t="s">
        <v>193</v>
      </c>
      <c r="T8" s="101" t="s">
        <v>27</v>
      </c>
      <c r="U8" s="101" t="s">
        <v>107</v>
      </c>
    </row>
    <row r="9" spans="1:23" ht="16.5" customHeight="1">
      <c r="A9" s="230"/>
      <c r="B9" s="214"/>
      <c r="C9" s="100" t="s">
        <v>194</v>
      </c>
      <c r="D9" s="101" t="s">
        <v>27</v>
      </c>
      <c r="E9" s="101" t="s">
        <v>107</v>
      </c>
      <c r="F9" s="214"/>
      <c r="G9" s="100" t="s">
        <v>104</v>
      </c>
      <c r="H9" s="101">
        <v>10</v>
      </c>
      <c r="I9" s="105">
        <f>(H9*$C$2)/1000</f>
        <v>3.5</v>
      </c>
      <c r="J9" s="214"/>
      <c r="K9" s="100" t="s">
        <v>195</v>
      </c>
      <c r="L9" s="107">
        <v>20</v>
      </c>
      <c r="M9" s="105">
        <f t="shared" si="0"/>
        <v>7</v>
      </c>
      <c r="N9" s="214"/>
      <c r="O9" s="100" t="s">
        <v>104</v>
      </c>
      <c r="P9" s="100">
        <v>2</v>
      </c>
      <c r="Q9" s="114">
        <f>(P9*$C$2)/1000</f>
        <v>0.7</v>
      </c>
      <c r="R9" s="214"/>
      <c r="S9" s="100" t="s">
        <v>196</v>
      </c>
      <c r="T9" s="101" t="s">
        <v>27</v>
      </c>
      <c r="U9" s="101" t="s">
        <v>107</v>
      </c>
    </row>
    <row r="10" spans="1:23" ht="16.2">
      <c r="A10" s="230"/>
      <c r="B10" s="214"/>
      <c r="C10" s="100" t="s">
        <v>197</v>
      </c>
      <c r="D10" s="101" t="s">
        <v>27</v>
      </c>
      <c r="E10" s="101" t="s">
        <v>107</v>
      </c>
      <c r="F10" s="214"/>
      <c r="G10" s="100" t="s">
        <v>178</v>
      </c>
      <c r="H10" s="101" t="s">
        <v>27</v>
      </c>
      <c r="I10" s="101" t="s">
        <v>107</v>
      </c>
      <c r="J10" s="214"/>
      <c r="K10" s="109" t="s">
        <v>125</v>
      </c>
      <c r="L10" s="107">
        <v>5</v>
      </c>
      <c r="M10" s="105">
        <f t="shared" si="0"/>
        <v>1.75</v>
      </c>
      <c r="N10" s="214"/>
      <c r="O10" s="100" t="s">
        <v>198</v>
      </c>
      <c r="P10" s="100" t="s">
        <v>27</v>
      </c>
      <c r="Q10" s="101" t="s">
        <v>107</v>
      </c>
      <c r="R10" s="214"/>
      <c r="S10" s="100" t="s">
        <v>199</v>
      </c>
      <c r="T10" s="101" t="s">
        <v>27</v>
      </c>
      <c r="U10" s="101" t="s">
        <v>107</v>
      </c>
    </row>
    <row r="11" spans="1:23" ht="16.2">
      <c r="A11" s="230"/>
      <c r="B11" s="214"/>
      <c r="C11" s="100" t="s">
        <v>103</v>
      </c>
      <c r="D11" s="100">
        <v>25</v>
      </c>
      <c r="E11" s="105">
        <f>(D11*$C$2)/1000</f>
        <v>8.75</v>
      </c>
      <c r="F11" s="214"/>
      <c r="G11" s="100"/>
      <c r="H11" s="101"/>
      <c r="I11" s="101"/>
      <c r="J11" s="214"/>
      <c r="K11" s="107" t="s">
        <v>104</v>
      </c>
      <c r="L11" s="107">
        <v>10</v>
      </c>
      <c r="M11" s="105">
        <f t="shared" si="0"/>
        <v>3.5</v>
      </c>
      <c r="N11" s="214"/>
      <c r="O11" s="100" t="s">
        <v>200</v>
      </c>
      <c r="P11" s="100" t="s">
        <v>27</v>
      </c>
      <c r="Q11" s="101" t="s">
        <v>107</v>
      </c>
      <c r="R11" s="214"/>
      <c r="S11" s="100"/>
      <c r="T11" s="101"/>
      <c r="U11" s="101"/>
    </row>
    <row r="12" spans="1:23" ht="16.2">
      <c r="A12" s="230"/>
      <c r="B12" s="214"/>
      <c r="C12" s="100"/>
      <c r="D12" s="100"/>
      <c r="E12" s="101"/>
      <c r="F12" s="214"/>
      <c r="G12" s="100"/>
      <c r="H12" s="101"/>
      <c r="I12" s="101"/>
      <c r="J12" s="214"/>
      <c r="K12" s="121" t="s">
        <v>201</v>
      </c>
      <c r="L12" s="101" t="s">
        <v>27</v>
      </c>
      <c r="M12" s="101" t="s">
        <v>107</v>
      </c>
      <c r="N12" s="214"/>
      <c r="O12" s="100"/>
      <c r="P12" s="100"/>
      <c r="Q12" s="101"/>
      <c r="R12" s="214"/>
      <c r="S12" s="100"/>
      <c r="T12" s="101"/>
      <c r="U12" s="101"/>
    </row>
    <row r="13" spans="1:23" ht="16.2">
      <c r="A13" s="230"/>
      <c r="B13" s="214"/>
      <c r="C13" s="100"/>
      <c r="D13" s="100"/>
      <c r="E13" s="101"/>
      <c r="F13" s="214"/>
      <c r="G13" s="100"/>
      <c r="H13" s="101"/>
      <c r="I13" s="101"/>
      <c r="J13" s="214"/>
      <c r="K13" s="109"/>
      <c r="L13" s="107"/>
      <c r="M13" s="107"/>
      <c r="N13" s="214"/>
      <c r="O13" s="100"/>
      <c r="P13" s="100"/>
      <c r="Q13" s="101"/>
      <c r="R13" s="214"/>
      <c r="S13" s="100"/>
      <c r="T13" s="101"/>
      <c r="U13" s="101"/>
    </row>
    <row r="14" spans="1:23" ht="16.2">
      <c r="A14" s="230"/>
      <c r="B14" s="214"/>
      <c r="C14" s="100"/>
      <c r="D14" s="100"/>
      <c r="E14" s="101"/>
      <c r="F14" s="214"/>
      <c r="G14" s="101"/>
      <c r="H14" s="101"/>
      <c r="I14" s="101"/>
      <c r="J14" s="214"/>
      <c r="K14" s="101"/>
      <c r="L14" s="101"/>
      <c r="M14" s="101"/>
      <c r="N14" s="214"/>
      <c r="O14" s="100"/>
      <c r="P14" s="100"/>
      <c r="Q14" s="101"/>
      <c r="R14" s="214"/>
      <c r="S14" s="101"/>
      <c r="T14" s="101"/>
      <c r="U14" s="101"/>
    </row>
    <row r="15" spans="1:23" ht="16.5" customHeight="1">
      <c r="A15" s="230" t="s">
        <v>116</v>
      </c>
      <c r="B15" s="234" t="s">
        <v>246</v>
      </c>
      <c r="C15" s="100" t="s">
        <v>260</v>
      </c>
      <c r="D15" s="101">
        <v>5</v>
      </c>
      <c r="E15" s="105">
        <v>1.75</v>
      </c>
      <c r="F15" s="214" t="s">
        <v>55</v>
      </c>
      <c r="G15" s="100" t="s">
        <v>202</v>
      </c>
      <c r="H15" s="101">
        <v>20</v>
      </c>
      <c r="I15" s="105">
        <f>(H15*$C$2)/1000</f>
        <v>7</v>
      </c>
      <c r="J15" s="236" t="s">
        <v>247</v>
      </c>
      <c r="K15" s="100" t="s">
        <v>261</v>
      </c>
      <c r="L15" s="101">
        <v>65</v>
      </c>
      <c r="M15" s="100" t="s">
        <v>262</v>
      </c>
      <c r="N15" s="214" t="s">
        <v>60</v>
      </c>
      <c r="O15" s="100" t="s">
        <v>105</v>
      </c>
      <c r="P15" s="101">
        <v>66</v>
      </c>
      <c r="Q15" s="105">
        <f>(P15*$C$2)/1000</f>
        <v>23.1</v>
      </c>
      <c r="R15" s="214" t="s">
        <v>63</v>
      </c>
      <c r="S15" s="100" t="s">
        <v>174</v>
      </c>
      <c r="T15" s="101">
        <v>80</v>
      </c>
      <c r="U15" s="105">
        <f>(T15*$C$2)/1000</f>
        <v>28</v>
      </c>
    </row>
    <row r="16" spans="1:23" ht="16.2">
      <c r="A16" s="230"/>
      <c r="B16" s="235"/>
      <c r="C16" s="100" t="s">
        <v>105</v>
      </c>
      <c r="D16" s="101">
        <v>40</v>
      </c>
      <c r="E16" s="105">
        <v>14</v>
      </c>
      <c r="F16" s="214"/>
      <c r="G16" s="100" t="s">
        <v>108</v>
      </c>
      <c r="H16" s="101">
        <v>8</v>
      </c>
      <c r="I16" s="105">
        <f>(H16*$C$2)/1000</f>
        <v>2.8</v>
      </c>
      <c r="J16" s="236"/>
      <c r="K16" s="100"/>
      <c r="L16" s="101"/>
      <c r="M16" s="101"/>
      <c r="N16" s="214"/>
      <c r="O16" s="100" t="s">
        <v>120</v>
      </c>
      <c r="P16" s="101">
        <v>3</v>
      </c>
      <c r="Q16" s="105">
        <f>(P16*$C$2)/1000</f>
        <v>1.05</v>
      </c>
      <c r="R16" s="214"/>
      <c r="S16" s="100" t="s">
        <v>203</v>
      </c>
      <c r="T16" s="101">
        <v>5</v>
      </c>
      <c r="U16" s="105">
        <f>(T16*$C$2)/1000</f>
        <v>1.75</v>
      </c>
    </row>
    <row r="17" spans="1:1024" ht="16.2">
      <c r="A17" s="230"/>
      <c r="B17" s="235"/>
      <c r="C17" s="101" t="s">
        <v>104</v>
      </c>
      <c r="D17" s="101">
        <v>5</v>
      </c>
      <c r="E17" s="105">
        <v>1.75</v>
      </c>
      <c r="F17" s="214"/>
      <c r="G17" s="100" t="s">
        <v>111</v>
      </c>
      <c r="H17" s="101">
        <v>8</v>
      </c>
      <c r="I17" s="105">
        <f>(H17*$C$2)/1000</f>
        <v>2.8</v>
      </c>
      <c r="J17" s="236"/>
      <c r="K17" s="100"/>
      <c r="L17" s="101"/>
      <c r="M17" s="100"/>
      <c r="N17" s="214"/>
      <c r="O17" s="116" t="s">
        <v>100</v>
      </c>
      <c r="P17" s="116">
        <v>12</v>
      </c>
      <c r="Q17" s="105">
        <f>(P17*$C$2)/1000</f>
        <v>4.2</v>
      </c>
      <c r="R17" s="214"/>
      <c r="S17" s="100" t="s">
        <v>168</v>
      </c>
      <c r="T17" s="101" t="s">
        <v>27</v>
      </c>
      <c r="U17" s="100" t="s">
        <v>107</v>
      </c>
    </row>
    <row r="18" spans="1:1024" ht="16.5" customHeight="1">
      <c r="A18" s="230"/>
      <c r="B18" s="235"/>
      <c r="C18" s="101" t="s">
        <v>123</v>
      </c>
      <c r="D18" s="101">
        <v>5</v>
      </c>
      <c r="E18" s="105">
        <v>1.75</v>
      </c>
      <c r="F18" s="214"/>
      <c r="G18" s="100" t="s">
        <v>204</v>
      </c>
      <c r="H18" s="101">
        <v>14</v>
      </c>
      <c r="I18" s="105">
        <f>(H18*$C$2)/1000</f>
        <v>4.9000000000000004</v>
      </c>
      <c r="J18" s="236"/>
      <c r="K18" s="100"/>
      <c r="L18" s="101"/>
      <c r="M18" s="100"/>
      <c r="N18" s="214"/>
      <c r="O18" s="116"/>
      <c r="P18" s="117"/>
      <c r="Q18" s="105"/>
      <c r="R18" s="214"/>
      <c r="S18" s="100"/>
      <c r="T18" s="101"/>
      <c r="U18" s="100"/>
    </row>
    <row r="19" spans="1:1024" ht="16.2">
      <c r="A19" s="230"/>
      <c r="B19" s="235"/>
      <c r="C19" s="100" t="s">
        <v>164</v>
      </c>
      <c r="D19" s="101">
        <v>10</v>
      </c>
      <c r="E19" s="105">
        <v>3.5</v>
      </c>
      <c r="F19" s="214"/>
      <c r="G19" s="100" t="s">
        <v>104</v>
      </c>
      <c r="H19" s="101">
        <v>10</v>
      </c>
      <c r="I19" s="105">
        <f>(H19*$C$2)/1000</f>
        <v>3.5</v>
      </c>
      <c r="J19" s="236"/>
      <c r="K19" s="100"/>
      <c r="L19" s="101"/>
      <c r="M19" s="100"/>
      <c r="N19" s="214"/>
      <c r="O19" s="116"/>
      <c r="P19" s="117"/>
      <c r="Q19" s="105"/>
      <c r="R19" s="214"/>
      <c r="S19" s="100"/>
      <c r="T19" s="101"/>
      <c r="U19" s="100"/>
    </row>
    <row r="20" spans="1:1024" ht="16.2">
      <c r="A20" s="230"/>
      <c r="B20" s="235"/>
      <c r="C20" s="101"/>
      <c r="D20" s="101"/>
      <c r="E20" s="101"/>
      <c r="F20" s="214"/>
      <c r="G20" s="100"/>
      <c r="H20" s="101"/>
      <c r="I20" s="105"/>
      <c r="J20" s="236"/>
      <c r="K20" s="100"/>
      <c r="L20" s="100"/>
      <c r="M20" s="101"/>
      <c r="N20" s="214"/>
      <c r="O20" s="100"/>
      <c r="P20" s="100"/>
      <c r="Q20" s="101"/>
      <c r="R20" s="214"/>
      <c r="S20" s="100"/>
      <c r="T20" s="100"/>
      <c r="U20" s="101"/>
    </row>
    <row r="21" spans="1:1024" ht="16.5" customHeight="1">
      <c r="A21" s="230" t="s">
        <v>128</v>
      </c>
      <c r="B21" s="214" t="s">
        <v>23</v>
      </c>
      <c r="C21" s="100" t="s">
        <v>23</v>
      </c>
      <c r="D21" s="101">
        <v>75</v>
      </c>
      <c r="E21" s="105">
        <f>(D21*$C$2)/1000</f>
        <v>26.25</v>
      </c>
      <c r="F21" s="214" t="s">
        <v>23</v>
      </c>
      <c r="G21" s="100" t="s">
        <v>23</v>
      </c>
      <c r="H21" s="101">
        <v>75</v>
      </c>
      <c r="I21" s="105">
        <f>(H21*$C$2)/1000</f>
        <v>26.25</v>
      </c>
      <c r="J21" s="214"/>
      <c r="K21" s="101"/>
      <c r="L21" s="101"/>
      <c r="M21" s="101"/>
      <c r="N21" s="214" t="s">
        <v>23</v>
      </c>
      <c r="O21" s="100" t="s">
        <v>23</v>
      </c>
      <c r="P21" s="101">
        <v>75</v>
      </c>
      <c r="Q21" s="105">
        <f>(P21*$C$2)/1000</f>
        <v>26.25</v>
      </c>
      <c r="R21" s="214" t="s">
        <v>23</v>
      </c>
      <c r="S21" s="100" t="s">
        <v>23</v>
      </c>
      <c r="T21" s="101">
        <v>75</v>
      </c>
      <c r="U21" s="105">
        <f>(T21*$C$2)/1000</f>
        <v>26.25</v>
      </c>
    </row>
    <row r="22" spans="1:1024" ht="16.2">
      <c r="A22" s="230"/>
      <c r="B22" s="214"/>
      <c r="C22" s="123"/>
      <c r="D22" s="101"/>
      <c r="E22" s="100"/>
      <c r="F22" s="214"/>
      <c r="G22" s="123"/>
      <c r="H22" s="100"/>
      <c r="I22" s="101"/>
      <c r="J22" s="214"/>
      <c r="K22" s="123"/>
      <c r="L22" s="100"/>
      <c r="M22" s="101"/>
      <c r="N22" s="214"/>
      <c r="O22" s="123"/>
      <c r="P22" s="100"/>
      <c r="Q22" s="101"/>
      <c r="R22" s="214"/>
      <c r="S22" s="123"/>
      <c r="T22" s="101"/>
      <c r="U22" s="100"/>
    </row>
    <row r="23" spans="1:1024" ht="16.5" customHeight="1">
      <c r="A23" s="230"/>
      <c r="B23" s="214"/>
      <c r="C23" s="123"/>
      <c r="D23" s="101"/>
      <c r="E23" s="100"/>
      <c r="F23" s="214"/>
      <c r="G23" s="100"/>
      <c r="H23" s="101"/>
      <c r="I23" s="101"/>
      <c r="J23" s="214"/>
      <c r="K23" s="123"/>
      <c r="L23" s="100"/>
      <c r="M23" s="101"/>
      <c r="N23" s="214"/>
      <c r="O23" s="100"/>
      <c r="P23" s="101"/>
      <c r="Q23" s="101"/>
      <c r="R23" s="214"/>
      <c r="S23" s="123"/>
      <c r="T23" s="101"/>
      <c r="U23" s="100"/>
    </row>
    <row r="24" spans="1:1024" ht="16.2">
      <c r="A24" s="230"/>
      <c r="B24" s="214"/>
      <c r="C24" s="123"/>
      <c r="D24" s="100"/>
      <c r="E24" s="101"/>
      <c r="F24" s="214"/>
      <c r="G24" s="100"/>
      <c r="H24" s="101"/>
      <c r="I24" s="101"/>
      <c r="J24" s="214"/>
      <c r="K24" s="123"/>
      <c r="L24" s="100"/>
      <c r="M24" s="101"/>
      <c r="N24" s="214"/>
      <c r="O24" s="100"/>
      <c r="P24" s="101"/>
      <c r="Q24" s="101"/>
      <c r="R24" s="214"/>
      <c r="S24" s="123"/>
      <c r="T24" s="100"/>
      <c r="U24" s="101"/>
    </row>
    <row r="25" spans="1:1024" ht="16.2">
      <c r="A25" s="230"/>
      <c r="B25" s="214"/>
      <c r="C25" s="101"/>
      <c r="D25" s="101"/>
      <c r="E25" s="100"/>
      <c r="F25" s="214"/>
      <c r="G25" s="101"/>
      <c r="H25" s="101"/>
      <c r="I25" s="100"/>
      <c r="J25" s="214"/>
      <c r="K25" s="101"/>
      <c r="L25" s="101"/>
      <c r="M25" s="100"/>
      <c r="N25" s="214"/>
      <c r="O25" s="101"/>
      <c r="P25" s="101"/>
      <c r="Q25" s="100"/>
      <c r="R25" s="214"/>
      <c r="S25" s="101"/>
      <c r="T25" s="101"/>
      <c r="U25" s="100"/>
    </row>
    <row r="26" spans="1:1024" ht="16.5" customHeight="1">
      <c r="A26" s="225" t="s">
        <v>129</v>
      </c>
      <c r="B26" s="214" t="s">
        <v>53</v>
      </c>
      <c r="C26" s="100" t="s">
        <v>205</v>
      </c>
      <c r="D26" s="100">
        <v>30</v>
      </c>
      <c r="E26" s="105">
        <f>(D26*$C$2)/1000</f>
        <v>10.5</v>
      </c>
      <c r="F26" s="232" t="s">
        <v>56</v>
      </c>
      <c r="G26" s="153" t="s">
        <v>206</v>
      </c>
      <c r="H26" s="154">
        <v>3</v>
      </c>
      <c r="I26" s="155">
        <f>(H26*$C$2)/1000</f>
        <v>1.05</v>
      </c>
      <c r="J26" s="146"/>
      <c r="K26" s="146"/>
      <c r="L26" s="146"/>
      <c r="M26" s="146"/>
      <c r="N26" s="233" t="s">
        <v>61</v>
      </c>
      <c r="O26" s="123" t="s">
        <v>207</v>
      </c>
      <c r="P26" s="101">
        <v>5</v>
      </c>
      <c r="Q26" s="105">
        <f>(P26*$C$2)/1000</f>
        <v>1.75</v>
      </c>
      <c r="R26" s="216" t="s">
        <v>64</v>
      </c>
      <c r="S26" s="109" t="s">
        <v>133</v>
      </c>
      <c r="T26" s="107">
        <v>20</v>
      </c>
      <c r="U26" s="105">
        <f>(T26*$C$2)/1000</f>
        <v>7</v>
      </c>
    </row>
    <row r="27" spans="1:1024" ht="16.2">
      <c r="A27" s="225"/>
      <c r="B27" s="214"/>
      <c r="C27" s="100" t="s">
        <v>124</v>
      </c>
      <c r="D27" s="101" t="s">
        <v>27</v>
      </c>
      <c r="E27" s="101" t="s">
        <v>107</v>
      </c>
      <c r="F27" s="232"/>
      <c r="G27" s="156" t="s">
        <v>208</v>
      </c>
      <c r="H27" s="101" t="s">
        <v>27</v>
      </c>
      <c r="I27" s="101" t="s">
        <v>107</v>
      </c>
      <c r="J27" s="146"/>
      <c r="K27" s="146"/>
      <c r="L27" s="146"/>
      <c r="M27" s="146"/>
      <c r="N27" s="233"/>
      <c r="O27" s="123" t="s">
        <v>209</v>
      </c>
      <c r="P27" s="101">
        <v>5</v>
      </c>
      <c r="Q27" s="105">
        <f>(P27*$C$2)/1000</f>
        <v>1.75</v>
      </c>
      <c r="R27" s="216"/>
      <c r="S27" s="108" t="s">
        <v>99</v>
      </c>
      <c r="T27" s="107">
        <v>10</v>
      </c>
      <c r="U27" s="105">
        <f>(T27*$C$2)/1000</f>
        <v>3.5</v>
      </c>
    </row>
    <row r="28" spans="1:1024" ht="16.2">
      <c r="A28" s="225"/>
      <c r="B28" s="214"/>
      <c r="C28" s="101" t="s">
        <v>137</v>
      </c>
      <c r="D28" s="101" t="s">
        <v>27</v>
      </c>
      <c r="E28" s="101" t="s">
        <v>107</v>
      </c>
      <c r="F28" s="232"/>
      <c r="G28" s="156" t="s">
        <v>137</v>
      </c>
      <c r="H28" s="101" t="s">
        <v>27</v>
      </c>
      <c r="I28" s="101" t="s">
        <v>107</v>
      </c>
      <c r="J28" s="146"/>
      <c r="K28" s="146"/>
      <c r="L28" s="146"/>
      <c r="M28" s="146"/>
      <c r="N28" s="233"/>
      <c r="O28" s="123" t="s">
        <v>210</v>
      </c>
      <c r="P28" s="101" t="s">
        <v>27</v>
      </c>
      <c r="Q28" s="101" t="s">
        <v>107</v>
      </c>
      <c r="R28" s="216"/>
      <c r="S28" s="101" t="s">
        <v>211</v>
      </c>
      <c r="T28" s="101" t="s">
        <v>27</v>
      </c>
      <c r="U28" s="101" t="s">
        <v>107</v>
      </c>
    </row>
    <row r="29" spans="1:1024" ht="16.2">
      <c r="A29" s="225"/>
      <c r="B29" s="214"/>
      <c r="C29" s="101"/>
      <c r="D29" s="101"/>
      <c r="E29" s="100"/>
      <c r="F29" s="232"/>
      <c r="G29" s="156"/>
      <c r="H29" s="101"/>
      <c r="I29" s="101"/>
      <c r="J29" s="146"/>
      <c r="K29" s="146"/>
      <c r="L29" s="146"/>
      <c r="M29" s="146"/>
      <c r="N29" s="233"/>
      <c r="O29" s="123" t="s">
        <v>212</v>
      </c>
      <c r="P29" s="101">
        <v>2</v>
      </c>
      <c r="Q29" s="114">
        <f>(P29*$C$2)/1000</f>
        <v>0.7</v>
      </c>
      <c r="R29" s="216"/>
      <c r="S29" s="109"/>
      <c r="T29" s="109"/>
      <c r="U29" s="105"/>
    </row>
    <row r="30" spans="1:1024" ht="16.2">
      <c r="A30" s="225"/>
      <c r="B30" s="214"/>
      <c r="C30" s="101"/>
      <c r="D30" s="101"/>
      <c r="E30" s="101"/>
      <c r="F30" s="232"/>
      <c r="G30" s="156"/>
      <c r="H30" s="154"/>
      <c r="I30" s="154"/>
      <c r="J30" s="146"/>
      <c r="K30" s="146"/>
      <c r="L30" s="146"/>
      <c r="M30" s="146"/>
      <c r="N30" s="233"/>
      <c r="O30" s="123"/>
      <c r="P30" s="101"/>
      <c r="Q30" s="100"/>
      <c r="R30" s="216"/>
      <c r="S30" s="100"/>
      <c r="T30" s="109"/>
      <c r="U30" s="107"/>
    </row>
    <row r="31" spans="1:1024" ht="16.2">
      <c r="A31" s="225" t="s">
        <v>7</v>
      </c>
      <c r="B31" s="225"/>
      <c r="C31" s="100"/>
      <c r="D31" s="101"/>
      <c r="E31" s="101"/>
      <c r="F31" s="101" t="s">
        <v>7</v>
      </c>
      <c r="G31" s="129" t="s">
        <v>7</v>
      </c>
      <c r="H31" s="112" t="s">
        <v>27</v>
      </c>
      <c r="I31" s="106" t="s">
        <v>142</v>
      </c>
      <c r="J31" s="101" t="s">
        <v>213</v>
      </c>
      <c r="K31" s="100" t="s">
        <v>58</v>
      </c>
      <c r="L31" s="101">
        <v>200</v>
      </c>
      <c r="M31" s="101" t="s">
        <v>214</v>
      </c>
      <c r="N31" s="101" t="s">
        <v>7</v>
      </c>
      <c r="O31" s="129" t="s">
        <v>7</v>
      </c>
      <c r="P31" s="112" t="s">
        <v>27</v>
      </c>
      <c r="Q31" s="106" t="s">
        <v>142</v>
      </c>
      <c r="R31" s="107"/>
      <c r="S31" s="107"/>
      <c r="T31" s="107"/>
      <c r="U31" s="107"/>
    </row>
    <row r="32" spans="1:1024" ht="16.2">
      <c r="A32" s="212" t="s">
        <v>252</v>
      </c>
      <c r="B32" s="212"/>
      <c r="C32" s="96" t="s">
        <v>253</v>
      </c>
      <c r="D32" s="98"/>
      <c r="E32" s="96"/>
      <c r="F32" s="101"/>
      <c r="G32" s="101"/>
      <c r="H32" s="100"/>
      <c r="I32" s="101"/>
      <c r="J32" s="97" t="s">
        <v>143</v>
      </c>
      <c r="K32" s="97"/>
      <c r="L32" s="103"/>
      <c r="M32" s="97"/>
      <c r="N32" s="97"/>
      <c r="O32" s="97"/>
      <c r="P32" s="103"/>
      <c r="Q32" s="97"/>
      <c r="R32" s="96" t="s">
        <v>251</v>
      </c>
      <c r="S32" s="96" t="s">
        <v>254</v>
      </c>
      <c r="T32" s="98"/>
      <c r="U32" s="96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  <c r="IX32" s="92"/>
      <c r="IY32" s="92"/>
      <c r="IZ32" s="92"/>
      <c r="JA32" s="92"/>
      <c r="JB32" s="92"/>
      <c r="JC32" s="92"/>
      <c r="JD32" s="92"/>
      <c r="JE32" s="92"/>
      <c r="JF32" s="92"/>
      <c r="JG32" s="92"/>
      <c r="JH32" s="92"/>
      <c r="JI32" s="92"/>
      <c r="JJ32" s="92"/>
      <c r="JK32" s="92"/>
      <c r="JL32" s="92"/>
      <c r="JM32" s="92"/>
      <c r="JN32" s="92"/>
      <c r="JO32" s="92"/>
      <c r="JP32" s="92"/>
      <c r="JQ32" s="92"/>
      <c r="JR32" s="92"/>
      <c r="JS32" s="92"/>
      <c r="JT32" s="92"/>
      <c r="JU32" s="92"/>
      <c r="JV32" s="92"/>
      <c r="JW32" s="92"/>
      <c r="JX32" s="92"/>
      <c r="JY32" s="92"/>
      <c r="JZ32" s="92"/>
      <c r="KA32" s="92"/>
      <c r="KB32" s="92"/>
      <c r="KC32" s="92"/>
      <c r="KD32" s="92"/>
      <c r="KE32" s="92"/>
      <c r="KF32" s="92"/>
      <c r="KG32" s="92"/>
      <c r="KH32" s="92"/>
      <c r="KI32" s="92"/>
      <c r="KJ32" s="92"/>
      <c r="KK32" s="92"/>
      <c r="KL32" s="92"/>
      <c r="KM32" s="92"/>
      <c r="KN32" s="92"/>
      <c r="KO32" s="92"/>
      <c r="KP32" s="92"/>
      <c r="KQ32" s="92"/>
      <c r="KR32" s="92"/>
      <c r="KS32" s="92"/>
      <c r="KT32" s="92"/>
      <c r="KU32" s="92"/>
      <c r="KV32" s="92"/>
      <c r="KW32" s="92"/>
      <c r="KX32" s="92"/>
      <c r="KY32" s="92"/>
      <c r="KZ32" s="92"/>
      <c r="LA32" s="92"/>
      <c r="LB32" s="92"/>
      <c r="LC32" s="92"/>
      <c r="LD32" s="92"/>
      <c r="LE32" s="92"/>
      <c r="LF32" s="92"/>
      <c r="LG32" s="92"/>
      <c r="LH32" s="92"/>
      <c r="LI32" s="92"/>
      <c r="LJ32" s="92"/>
      <c r="LK32" s="92"/>
      <c r="LL32" s="92"/>
      <c r="LM32" s="92"/>
      <c r="LN32" s="92"/>
      <c r="LO32" s="92"/>
      <c r="LP32" s="92"/>
      <c r="LQ32" s="92"/>
      <c r="LR32" s="92"/>
      <c r="LS32" s="92"/>
      <c r="LT32" s="92"/>
      <c r="LU32" s="92"/>
      <c r="LV32" s="92"/>
      <c r="LW32" s="92"/>
      <c r="LX32" s="92"/>
      <c r="LY32" s="92"/>
      <c r="LZ32" s="92"/>
      <c r="MA32" s="92"/>
      <c r="MB32" s="92"/>
      <c r="MC32" s="92"/>
      <c r="MD32" s="92"/>
      <c r="ME32" s="92"/>
      <c r="MF32" s="92"/>
      <c r="MG32" s="92"/>
      <c r="MH32" s="92"/>
      <c r="MI32" s="92"/>
      <c r="MJ32" s="92"/>
      <c r="MK32" s="92"/>
      <c r="ML32" s="92"/>
      <c r="MM32" s="92"/>
      <c r="MN32" s="92"/>
      <c r="MO32" s="92"/>
      <c r="MP32" s="92"/>
      <c r="MQ32" s="92"/>
      <c r="MR32" s="92"/>
      <c r="MS32" s="92"/>
      <c r="MT32" s="92"/>
      <c r="MU32" s="92"/>
      <c r="MV32" s="92"/>
      <c r="MW32" s="92"/>
      <c r="MX32" s="92"/>
      <c r="MY32" s="92"/>
      <c r="MZ32" s="92"/>
      <c r="NA32" s="92"/>
      <c r="NB32" s="92"/>
      <c r="NC32" s="92"/>
      <c r="ND32" s="92"/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2"/>
      <c r="NY32" s="92"/>
      <c r="NZ32" s="92"/>
      <c r="OA32" s="92"/>
      <c r="OB32" s="92"/>
      <c r="OC32" s="92"/>
      <c r="OD32" s="92"/>
      <c r="OE32" s="92"/>
      <c r="OF32" s="92"/>
      <c r="OG32" s="92"/>
      <c r="OH32" s="92"/>
      <c r="OI32" s="92"/>
      <c r="OJ32" s="92"/>
      <c r="OK32" s="92"/>
      <c r="OL32" s="92"/>
      <c r="OM32" s="92"/>
      <c r="ON32" s="92"/>
      <c r="OO32" s="92"/>
      <c r="OP32" s="92"/>
      <c r="OQ32" s="92"/>
      <c r="OR32" s="92"/>
      <c r="OS32" s="92"/>
      <c r="OT32" s="92"/>
      <c r="OU32" s="92"/>
      <c r="OV32" s="92"/>
      <c r="OW32" s="92"/>
      <c r="OX32" s="92"/>
      <c r="OY32" s="92"/>
      <c r="OZ32" s="92"/>
      <c r="PA32" s="92"/>
      <c r="PB32" s="92"/>
      <c r="PC32" s="92"/>
      <c r="PD32" s="92"/>
      <c r="PE32" s="92"/>
      <c r="PF32" s="92"/>
      <c r="PG32" s="92"/>
      <c r="PH32" s="92"/>
      <c r="PI32" s="92"/>
      <c r="PJ32" s="92"/>
      <c r="PK32" s="92"/>
      <c r="PL32" s="92"/>
      <c r="PM32" s="92"/>
      <c r="PN32" s="92"/>
      <c r="PO32" s="92"/>
      <c r="PP32" s="92"/>
      <c r="PQ32" s="92"/>
      <c r="PR32" s="92"/>
      <c r="PS32" s="92"/>
      <c r="PT32" s="92"/>
      <c r="PU32" s="92"/>
      <c r="PV32" s="92"/>
      <c r="PW32" s="92"/>
      <c r="PX32" s="92"/>
      <c r="PY32" s="92"/>
      <c r="PZ32" s="92"/>
      <c r="QA32" s="92"/>
      <c r="QB32" s="92"/>
      <c r="QC32" s="92"/>
      <c r="QD32" s="92"/>
      <c r="QE32" s="92"/>
      <c r="QF32" s="92"/>
      <c r="QG32" s="92"/>
      <c r="QH32" s="92"/>
      <c r="QI32" s="92"/>
      <c r="QJ32" s="92"/>
      <c r="QK32" s="92"/>
      <c r="QL32" s="92"/>
      <c r="QM32" s="92"/>
      <c r="QN32" s="92"/>
      <c r="QO32" s="92"/>
      <c r="QP32" s="92"/>
      <c r="QQ32" s="92"/>
      <c r="QR32" s="92"/>
      <c r="QS32" s="92"/>
      <c r="QT32" s="92"/>
      <c r="QU32" s="92"/>
      <c r="QV32" s="92"/>
      <c r="QW32" s="92"/>
      <c r="QX32" s="92"/>
      <c r="QY32" s="92"/>
      <c r="QZ32" s="92"/>
      <c r="RA32" s="92"/>
      <c r="RB32" s="92"/>
      <c r="RC32" s="92"/>
      <c r="RD32" s="92"/>
      <c r="RE32" s="92"/>
      <c r="RF32" s="92"/>
      <c r="RG32" s="92"/>
      <c r="RH32" s="92"/>
      <c r="RI32" s="92"/>
      <c r="RJ32" s="92"/>
      <c r="RK32" s="92"/>
      <c r="RL32" s="92"/>
      <c r="RM32" s="92"/>
      <c r="RN32" s="92"/>
      <c r="RO32" s="92"/>
      <c r="RP32" s="92"/>
      <c r="RQ32" s="92"/>
      <c r="RR32" s="92"/>
      <c r="RS32" s="92"/>
      <c r="RT32" s="92"/>
      <c r="RU32" s="92"/>
      <c r="RV32" s="92"/>
      <c r="RW32" s="92"/>
      <c r="RX32" s="92"/>
      <c r="RY32" s="92"/>
      <c r="RZ32" s="92"/>
      <c r="SA32" s="92"/>
      <c r="SB32" s="92"/>
      <c r="SC32" s="92"/>
      <c r="SD32" s="92"/>
      <c r="SE32" s="92"/>
      <c r="SF32" s="92"/>
      <c r="SG32" s="92"/>
      <c r="SH32" s="92"/>
      <c r="SI32" s="92"/>
      <c r="SJ32" s="92"/>
      <c r="SK32" s="92"/>
      <c r="SL32" s="92"/>
      <c r="SM32" s="92"/>
      <c r="SN32" s="92"/>
      <c r="SO32" s="92"/>
      <c r="SP32" s="92"/>
      <c r="SQ32" s="92"/>
      <c r="SR32" s="92"/>
      <c r="SS32" s="92"/>
      <c r="ST32" s="92"/>
      <c r="SU32" s="92"/>
      <c r="SV32" s="92"/>
      <c r="SW32" s="92"/>
      <c r="SX32" s="92"/>
      <c r="SY32" s="92"/>
      <c r="SZ32" s="92"/>
      <c r="TA32" s="92"/>
      <c r="TB32" s="92"/>
      <c r="TC32" s="92"/>
      <c r="TD32" s="92"/>
      <c r="TE32" s="92"/>
      <c r="TF32" s="92"/>
      <c r="TG32" s="92"/>
      <c r="TH32" s="92"/>
      <c r="TI32" s="92"/>
      <c r="TJ32" s="92"/>
      <c r="TK32" s="92"/>
      <c r="TL32" s="92"/>
      <c r="TM32" s="92"/>
      <c r="TN32" s="92"/>
      <c r="TO32" s="92"/>
      <c r="TP32" s="92"/>
      <c r="TQ32" s="92"/>
      <c r="TR32" s="92"/>
      <c r="TS32" s="92"/>
      <c r="TT32" s="92"/>
      <c r="TU32" s="92"/>
      <c r="TV32" s="92"/>
      <c r="TW32" s="92"/>
      <c r="TX32" s="92"/>
      <c r="TY32" s="92"/>
      <c r="TZ32" s="92"/>
      <c r="UA32" s="92"/>
      <c r="UB32" s="92"/>
      <c r="UC32" s="92"/>
      <c r="UD32" s="92"/>
      <c r="UE32" s="92"/>
      <c r="UF32" s="92"/>
      <c r="UG32" s="92"/>
      <c r="UH32" s="92"/>
      <c r="UI32" s="92"/>
      <c r="UJ32" s="92"/>
      <c r="UK32" s="92"/>
      <c r="UL32" s="92"/>
      <c r="UM32" s="92"/>
      <c r="UN32" s="92"/>
      <c r="UO32" s="92"/>
      <c r="UP32" s="92"/>
      <c r="UQ32" s="92"/>
      <c r="UR32" s="92"/>
      <c r="US32" s="92"/>
      <c r="UT32" s="92"/>
      <c r="UU32" s="92"/>
      <c r="UV32" s="92"/>
      <c r="UW32" s="92"/>
      <c r="UX32" s="92"/>
      <c r="UY32" s="92"/>
      <c r="UZ32" s="92"/>
      <c r="VA32" s="92"/>
      <c r="VB32" s="92"/>
      <c r="VC32" s="92"/>
      <c r="VD32" s="92"/>
      <c r="VE32" s="92"/>
      <c r="VF32" s="92"/>
      <c r="VG32" s="92"/>
      <c r="VH32" s="92"/>
      <c r="VI32" s="92"/>
      <c r="VJ32" s="92"/>
      <c r="VK32" s="92"/>
      <c r="VL32" s="92"/>
      <c r="VM32" s="92"/>
      <c r="VN32" s="92"/>
      <c r="VO32" s="92"/>
      <c r="VP32" s="92"/>
      <c r="VQ32" s="92"/>
      <c r="VR32" s="92"/>
      <c r="VS32" s="92"/>
      <c r="VT32" s="92"/>
      <c r="VU32" s="92"/>
      <c r="VV32" s="92"/>
      <c r="VW32" s="92"/>
      <c r="VX32" s="92"/>
      <c r="VY32" s="92"/>
      <c r="VZ32" s="92"/>
      <c r="WA32" s="92"/>
      <c r="WB32" s="92"/>
      <c r="WC32" s="92"/>
      <c r="WD32" s="92"/>
      <c r="WE32" s="92"/>
      <c r="WF32" s="92"/>
      <c r="WG32" s="92"/>
      <c r="WH32" s="92"/>
      <c r="WI32" s="92"/>
      <c r="WJ32" s="92"/>
      <c r="WK32" s="92"/>
      <c r="WL32" s="92"/>
      <c r="WM32" s="92"/>
      <c r="WN32" s="92"/>
      <c r="WO32" s="92"/>
      <c r="WP32" s="92"/>
      <c r="WQ32" s="92"/>
      <c r="WR32" s="92"/>
      <c r="WS32" s="92"/>
      <c r="WT32" s="92"/>
      <c r="WU32" s="92"/>
      <c r="WV32" s="92"/>
      <c r="WW32" s="92"/>
      <c r="WX32" s="92"/>
      <c r="WY32" s="92"/>
      <c r="WZ32" s="92"/>
      <c r="XA32" s="92"/>
      <c r="XB32" s="92"/>
      <c r="XC32" s="92"/>
      <c r="XD32" s="92"/>
      <c r="XE32" s="92"/>
      <c r="XF32" s="92"/>
      <c r="XG32" s="92"/>
      <c r="XH32" s="92"/>
      <c r="XI32" s="92"/>
      <c r="XJ32" s="92"/>
      <c r="XK32" s="92"/>
      <c r="XL32" s="92"/>
      <c r="XM32" s="92"/>
      <c r="XN32" s="92"/>
      <c r="XO32" s="92"/>
      <c r="XP32" s="92"/>
      <c r="XQ32" s="92"/>
      <c r="XR32" s="92"/>
      <c r="XS32" s="92"/>
      <c r="XT32" s="92"/>
      <c r="XU32" s="92"/>
      <c r="XV32" s="92"/>
      <c r="XW32" s="92"/>
      <c r="XX32" s="92"/>
      <c r="XY32" s="92"/>
      <c r="XZ32" s="92"/>
      <c r="YA32" s="92"/>
      <c r="YB32" s="92"/>
      <c r="YC32" s="92"/>
      <c r="YD32" s="92"/>
      <c r="YE32" s="92"/>
      <c r="YF32" s="92"/>
      <c r="YG32" s="92"/>
      <c r="YH32" s="92"/>
      <c r="YI32" s="92"/>
      <c r="YJ32" s="92"/>
      <c r="YK32" s="92"/>
      <c r="YL32" s="92"/>
      <c r="YM32" s="92"/>
      <c r="YN32" s="92"/>
      <c r="YO32" s="92"/>
      <c r="YP32" s="92"/>
      <c r="YQ32" s="92"/>
      <c r="YR32" s="92"/>
      <c r="YS32" s="92"/>
      <c r="YT32" s="92"/>
      <c r="YU32" s="92"/>
      <c r="YV32" s="92"/>
      <c r="YW32" s="92"/>
      <c r="YX32" s="92"/>
      <c r="YY32" s="92"/>
      <c r="YZ32" s="92"/>
      <c r="ZA32" s="92"/>
      <c r="ZB32" s="92"/>
      <c r="ZC32" s="92"/>
      <c r="ZD32" s="92"/>
      <c r="ZE32" s="92"/>
      <c r="ZF32" s="92"/>
      <c r="ZG32" s="92"/>
      <c r="ZH32" s="92"/>
      <c r="ZI32" s="92"/>
      <c r="ZJ32" s="92"/>
      <c r="ZK32" s="92"/>
      <c r="ZL32" s="92"/>
      <c r="ZM32" s="92"/>
      <c r="ZN32" s="92"/>
      <c r="ZO32" s="92"/>
      <c r="ZP32" s="92"/>
      <c r="ZQ32" s="92"/>
      <c r="ZR32" s="92"/>
      <c r="ZS32" s="92"/>
      <c r="ZT32" s="92"/>
      <c r="ZU32" s="92"/>
      <c r="ZV32" s="92"/>
      <c r="ZW32" s="92"/>
      <c r="ZX32" s="92"/>
      <c r="ZY32" s="92"/>
      <c r="ZZ32" s="92"/>
      <c r="AAA32" s="92"/>
      <c r="AAB32" s="92"/>
      <c r="AAC32" s="92"/>
      <c r="AAD32" s="92"/>
      <c r="AAE32" s="92"/>
      <c r="AAF32" s="92"/>
      <c r="AAG32" s="92"/>
      <c r="AAH32" s="92"/>
      <c r="AAI32" s="92"/>
      <c r="AAJ32" s="92"/>
      <c r="AAK32" s="92"/>
      <c r="AAL32" s="92"/>
      <c r="AAM32" s="92"/>
      <c r="AAN32" s="92"/>
      <c r="AAO32" s="92"/>
      <c r="AAP32" s="92"/>
      <c r="AAQ32" s="92"/>
      <c r="AAR32" s="92"/>
      <c r="AAS32" s="92"/>
      <c r="AAT32" s="92"/>
      <c r="AAU32" s="92"/>
      <c r="AAV32" s="92"/>
      <c r="AAW32" s="92"/>
      <c r="AAX32" s="92"/>
      <c r="AAY32" s="92"/>
      <c r="AAZ32" s="92"/>
      <c r="ABA32" s="92"/>
      <c r="ABB32" s="92"/>
      <c r="ABC32" s="92"/>
      <c r="ABD32" s="92"/>
      <c r="ABE32" s="92"/>
      <c r="ABF32" s="92"/>
      <c r="ABG32" s="92"/>
      <c r="ABH32" s="92"/>
      <c r="ABI32" s="92"/>
      <c r="ABJ32" s="92"/>
      <c r="ABK32" s="92"/>
      <c r="ABL32" s="92"/>
      <c r="ABM32" s="92"/>
      <c r="ABN32" s="92"/>
      <c r="ABO32" s="92"/>
      <c r="ABP32" s="92"/>
      <c r="ABQ32" s="92"/>
      <c r="ABR32" s="92"/>
      <c r="ABS32" s="92"/>
      <c r="ABT32" s="92"/>
      <c r="ABU32" s="92"/>
      <c r="ABV32" s="92"/>
      <c r="ABW32" s="92"/>
      <c r="ABX32" s="92"/>
      <c r="ABY32" s="92"/>
      <c r="ABZ32" s="92"/>
      <c r="ACA32" s="92"/>
      <c r="ACB32" s="92"/>
      <c r="ACC32" s="92"/>
      <c r="ACD32" s="92"/>
      <c r="ACE32" s="92"/>
      <c r="ACF32" s="92"/>
      <c r="ACG32" s="92"/>
      <c r="ACH32" s="92"/>
      <c r="ACI32" s="92"/>
      <c r="ACJ32" s="92"/>
      <c r="ACK32" s="92"/>
      <c r="ACL32" s="92"/>
      <c r="ACM32" s="92"/>
      <c r="ACN32" s="92"/>
      <c r="ACO32" s="92"/>
      <c r="ACP32" s="92"/>
      <c r="ACQ32" s="92"/>
      <c r="ACR32" s="92"/>
      <c r="ACS32" s="92"/>
      <c r="ACT32" s="92"/>
      <c r="ACU32" s="92"/>
      <c r="ACV32" s="92"/>
      <c r="ACW32" s="92"/>
      <c r="ACX32" s="92"/>
      <c r="ACY32" s="92"/>
      <c r="ACZ32" s="92"/>
      <c r="ADA32" s="92"/>
      <c r="ADB32" s="92"/>
      <c r="ADC32" s="92"/>
      <c r="ADD32" s="92"/>
      <c r="ADE32" s="92"/>
      <c r="ADF32" s="92"/>
      <c r="ADG32" s="92"/>
      <c r="ADH32" s="92"/>
      <c r="ADI32" s="92"/>
      <c r="ADJ32" s="92"/>
      <c r="ADK32" s="92"/>
      <c r="ADL32" s="92"/>
      <c r="ADM32" s="92"/>
      <c r="ADN32" s="92"/>
      <c r="ADO32" s="92"/>
      <c r="ADP32" s="92"/>
      <c r="ADQ32" s="92"/>
      <c r="ADR32" s="92"/>
      <c r="ADS32" s="92"/>
      <c r="ADT32" s="92"/>
      <c r="ADU32" s="92"/>
      <c r="ADV32" s="92"/>
      <c r="ADW32" s="92"/>
      <c r="ADX32" s="92"/>
      <c r="ADY32" s="92"/>
      <c r="ADZ32" s="92"/>
      <c r="AEA32" s="92"/>
      <c r="AEB32" s="92"/>
      <c r="AEC32" s="92"/>
      <c r="AED32" s="92"/>
      <c r="AEE32" s="92"/>
      <c r="AEF32" s="92"/>
      <c r="AEG32" s="92"/>
      <c r="AEH32" s="92"/>
      <c r="AEI32" s="92"/>
      <c r="AEJ32" s="92"/>
      <c r="AEK32" s="92"/>
      <c r="AEL32" s="92"/>
      <c r="AEM32" s="92"/>
      <c r="AEN32" s="92"/>
      <c r="AEO32" s="92"/>
      <c r="AEP32" s="92"/>
      <c r="AEQ32" s="92"/>
      <c r="AER32" s="92"/>
      <c r="AES32" s="92"/>
      <c r="AET32" s="92"/>
      <c r="AEU32" s="92"/>
      <c r="AEV32" s="92"/>
      <c r="AEW32" s="92"/>
      <c r="AEX32" s="92"/>
      <c r="AEY32" s="92"/>
      <c r="AEZ32" s="92"/>
      <c r="AFA32" s="92"/>
      <c r="AFB32" s="92"/>
      <c r="AFC32" s="92"/>
      <c r="AFD32" s="92"/>
      <c r="AFE32" s="92"/>
      <c r="AFF32" s="92"/>
      <c r="AFG32" s="92"/>
      <c r="AFH32" s="92"/>
      <c r="AFI32" s="92"/>
      <c r="AFJ32" s="92"/>
      <c r="AFK32" s="92"/>
      <c r="AFL32" s="92"/>
      <c r="AFM32" s="92"/>
      <c r="AFN32" s="92"/>
      <c r="AFO32" s="92"/>
      <c r="AFP32" s="92"/>
      <c r="AFQ32" s="92"/>
      <c r="AFR32" s="92"/>
      <c r="AFS32" s="92"/>
      <c r="AFT32" s="92"/>
      <c r="AFU32" s="92"/>
      <c r="AFV32" s="92"/>
      <c r="AFW32" s="92"/>
      <c r="AFX32" s="92"/>
      <c r="AFY32" s="92"/>
      <c r="AFZ32" s="92"/>
      <c r="AGA32" s="92"/>
      <c r="AGB32" s="92"/>
      <c r="AGC32" s="92"/>
      <c r="AGD32" s="92"/>
      <c r="AGE32" s="92"/>
      <c r="AGF32" s="92"/>
      <c r="AGG32" s="92"/>
      <c r="AGH32" s="92"/>
      <c r="AGI32" s="92"/>
      <c r="AGJ32" s="92"/>
      <c r="AGK32" s="92"/>
      <c r="AGL32" s="92"/>
      <c r="AGM32" s="92"/>
      <c r="AGN32" s="92"/>
      <c r="AGO32" s="92"/>
      <c r="AGP32" s="92"/>
      <c r="AGQ32" s="92"/>
      <c r="AGR32" s="92"/>
      <c r="AGS32" s="92"/>
      <c r="AGT32" s="92"/>
      <c r="AGU32" s="92"/>
      <c r="AGV32" s="92"/>
      <c r="AGW32" s="92"/>
      <c r="AGX32" s="92"/>
      <c r="AGY32" s="92"/>
      <c r="AGZ32" s="92"/>
      <c r="AHA32" s="92"/>
      <c r="AHB32" s="92"/>
      <c r="AHC32" s="92"/>
      <c r="AHD32" s="92"/>
      <c r="AHE32" s="92"/>
      <c r="AHF32" s="92"/>
      <c r="AHG32" s="92"/>
      <c r="AHH32" s="92"/>
      <c r="AHI32" s="92"/>
      <c r="AHJ32" s="92"/>
      <c r="AHK32" s="92"/>
      <c r="AHL32" s="92"/>
      <c r="AHM32" s="92"/>
      <c r="AHN32" s="92"/>
      <c r="AHO32" s="92"/>
      <c r="AHP32" s="92"/>
      <c r="AHQ32" s="92"/>
      <c r="AHR32" s="92"/>
      <c r="AHS32" s="92"/>
      <c r="AHT32" s="92"/>
      <c r="AHU32" s="92"/>
      <c r="AHV32" s="92"/>
      <c r="AHW32" s="92"/>
      <c r="AHX32" s="92"/>
      <c r="AHY32" s="92"/>
      <c r="AHZ32" s="92"/>
      <c r="AIA32" s="92"/>
      <c r="AIB32" s="92"/>
      <c r="AIC32" s="92"/>
      <c r="AID32" s="92"/>
      <c r="AIE32" s="92"/>
      <c r="AIF32" s="92"/>
      <c r="AIG32" s="92"/>
      <c r="AIH32" s="92"/>
      <c r="AII32" s="92"/>
      <c r="AIJ32" s="92"/>
      <c r="AIK32" s="92"/>
      <c r="AIL32" s="92"/>
      <c r="AIM32" s="92"/>
      <c r="AIN32" s="92"/>
      <c r="AIO32" s="92"/>
      <c r="AIP32" s="92"/>
      <c r="AIQ32" s="92"/>
      <c r="AIR32" s="92"/>
      <c r="AIS32" s="92"/>
      <c r="AIT32" s="92"/>
      <c r="AIU32" s="92"/>
      <c r="AIV32" s="92"/>
      <c r="AIW32" s="92"/>
      <c r="AIX32" s="92"/>
      <c r="AIY32" s="92"/>
      <c r="AIZ32" s="92"/>
      <c r="AJA32" s="92"/>
      <c r="AJB32" s="92"/>
      <c r="AJC32" s="92"/>
      <c r="AJD32" s="92"/>
      <c r="AJE32" s="92"/>
      <c r="AJF32" s="92"/>
      <c r="AJG32" s="92"/>
      <c r="AJH32" s="92"/>
      <c r="AJI32" s="92"/>
      <c r="AJJ32" s="92"/>
      <c r="AJK32" s="92"/>
      <c r="AJL32" s="92"/>
      <c r="AJM32" s="92"/>
      <c r="AJN32" s="92"/>
      <c r="AJO32" s="92"/>
      <c r="AJP32" s="92"/>
      <c r="AJQ32" s="92"/>
      <c r="AJR32" s="92"/>
      <c r="AJS32" s="92"/>
      <c r="AJT32" s="92"/>
      <c r="AJU32" s="92"/>
      <c r="AJV32" s="92"/>
      <c r="AJW32" s="92"/>
      <c r="AJX32" s="92"/>
      <c r="AJY32" s="92"/>
      <c r="AJZ32" s="92"/>
      <c r="AKA32" s="92"/>
      <c r="AKB32" s="92"/>
      <c r="AKC32" s="92"/>
      <c r="AKD32" s="92"/>
      <c r="AKE32" s="92"/>
      <c r="AKF32" s="92"/>
      <c r="AKG32" s="92"/>
      <c r="AKH32" s="92"/>
      <c r="AKI32" s="92"/>
      <c r="AKJ32" s="92"/>
      <c r="AKK32" s="92"/>
      <c r="AKL32" s="92"/>
      <c r="AKM32" s="92"/>
      <c r="AKN32" s="92"/>
      <c r="AKO32" s="92"/>
      <c r="AKP32" s="92"/>
      <c r="AKQ32" s="92"/>
      <c r="AKR32" s="92"/>
      <c r="AKS32" s="92"/>
      <c r="AKT32" s="92"/>
      <c r="AKU32" s="92"/>
      <c r="AKV32" s="92"/>
      <c r="AKW32" s="92"/>
      <c r="AKX32" s="92"/>
      <c r="AKY32" s="92"/>
      <c r="AKZ32" s="92"/>
      <c r="ALA32" s="92"/>
      <c r="ALB32" s="92"/>
      <c r="ALC32" s="92"/>
      <c r="ALD32" s="92"/>
      <c r="ALE32" s="92"/>
      <c r="ALF32" s="92"/>
      <c r="ALG32" s="92"/>
      <c r="ALH32" s="92"/>
      <c r="ALI32" s="92"/>
      <c r="ALJ32" s="92"/>
      <c r="ALK32" s="92"/>
      <c r="ALL32" s="92"/>
      <c r="ALM32" s="92"/>
      <c r="ALN32" s="92"/>
      <c r="ALO32" s="92"/>
      <c r="ALP32" s="92"/>
      <c r="ALQ32" s="92"/>
      <c r="ALR32" s="92"/>
      <c r="ALS32" s="92"/>
      <c r="ALT32" s="92"/>
      <c r="ALU32" s="92"/>
      <c r="ALV32" s="92"/>
      <c r="ALW32" s="92"/>
      <c r="ALX32" s="92"/>
      <c r="ALY32" s="92"/>
      <c r="ALZ32" s="92"/>
      <c r="AMA32" s="92"/>
      <c r="AMB32" s="92"/>
      <c r="AMC32" s="92"/>
      <c r="AMD32" s="92"/>
      <c r="AME32" s="92"/>
      <c r="AMF32" s="92"/>
      <c r="AMG32" s="92"/>
      <c r="AMH32" s="92"/>
      <c r="AMI32" s="92"/>
      <c r="AMJ32" s="92"/>
    </row>
    <row r="33" spans="1:21" ht="16.5" customHeight="1">
      <c r="A33" s="229" t="s">
        <v>144</v>
      </c>
      <c r="B33" s="207" t="s">
        <v>145</v>
      </c>
      <c r="C33" s="207"/>
      <c r="D33" s="100">
        <v>3</v>
      </c>
      <c r="E33" s="131">
        <f>D33*45</f>
        <v>135</v>
      </c>
      <c r="F33" s="207" t="s">
        <v>145</v>
      </c>
      <c r="G33" s="207"/>
      <c r="H33" s="100">
        <v>3</v>
      </c>
      <c r="I33" s="131">
        <f>H33*45</f>
        <v>135</v>
      </c>
      <c r="J33" s="207" t="s">
        <v>145</v>
      </c>
      <c r="K33" s="207"/>
      <c r="L33" s="100">
        <v>3</v>
      </c>
      <c r="M33" s="131">
        <f>L33*45</f>
        <v>135</v>
      </c>
      <c r="N33" s="207" t="s">
        <v>145</v>
      </c>
      <c r="O33" s="207"/>
      <c r="P33" s="100">
        <v>3</v>
      </c>
      <c r="Q33" s="131">
        <f>P33*45</f>
        <v>135</v>
      </c>
      <c r="R33" s="207" t="s">
        <v>145</v>
      </c>
      <c r="S33" s="207"/>
      <c r="T33" s="100">
        <v>3</v>
      </c>
      <c r="U33" s="131">
        <f>T33*45</f>
        <v>135</v>
      </c>
    </row>
    <row r="34" spans="1:21" ht="16.5" customHeight="1">
      <c r="A34" s="229"/>
      <c r="B34" s="130" t="s">
        <v>146</v>
      </c>
      <c r="C34" s="130"/>
      <c r="D34" s="100">
        <v>5</v>
      </c>
      <c r="E34" s="136">
        <f>D34*70</f>
        <v>350</v>
      </c>
      <c r="F34" s="207" t="s">
        <v>146</v>
      </c>
      <c r="G34" s="207"/>
      <c r="H34" s="100">
        <v>5.2</v>
      </c>
      <c r="I34" s="136">
        <f>H34*70</f>
        <v>364</v>
      </c>
      <c r="J34" s="207" t="s">
        <v>146</v>
      </c>
      <c r="K34" s="207"/>
      <c r="L34" s="100">
        <v>6</v>
      </c>
      <c r="M34" s="136">
        <f>L34*70</f>
        <v>420</v>
      </c>
      <c r="N34" s="207" t="s">
        <v>146</v>
      </c>
      <c r="O34" s="207"/>
      <c r="P34" s="100">
        <v>5.5</v>
      </c>
      <c r="Q34" s="136">
        <f>P34*70</f>
        <v>385</v>
      </c>
      <c r="R34" s="207" t="s">
        <v>146</v>
      </c>
      <c r="S34" s="207"/>
      <c r="T34" s="100">
        <v>5</v>
      </c>
      <c r="U34" s="136">
        <f>T34*70</f>
        <v>350</v>
      </c>
    </row>
    <row r="35" spans="1:21" ht="16.2">
      <c r="A35" s="229"/>
      <c r="B35" s="130" t="s">
        <v>147</v>
      </c>
      <c r="C35" s="130"/>
      <c r="D35" s="100">
        <v>2.5</v>
      </c>
      <c r="E35" s="136">
        <f>D35*75</f>
        <v>187.5</v>
      </c>
      <c r="F35" s="207" t="s">
        <v>147</v>
      </c>
      <c r="G35" s="207"/>
      <c r="H35" s="100">
        <v>2.7</v>
      </c>
      <c r="I35" s="136">
        <f>H35*75</f>
        <v>202.5</v>
      </c>
      <c r="J35" s="207" t="s">
        <v>147</v>
      </c>
      <c r="K35" s="207"/>
      <c r="L35" s="100">
        <v>3</v>
      </c>
      <c r="M35" s="136">
        <f>L35*75</f>
        <v>225</v>
      </c>
      <c r="N35" s="207" t="s">
        <v>147</v>
      </c>
      <c r="O35" s="207"/>
      <c r="P35" s="100">
        <v>2.5</v>
      </c>
      <c r="Q35" s="136">
        <f>P35*75</f>
        <v>187.5</v>
      </c>
      <c r="R35" s="207" t="s">
        <v>147</v>
      </c>
      <c r="S35" s="207"/>
      <c r="T35" s="100">
        <v>2.5</v>
      </c>
      <c r="U35" s="136">
        <f>T35*75</f>
        <v>187.5</v>
      </c>
    </row>
    <row r="36" spans="1:21" ht="16.2">
      <c r="A36" s="229"/>
      <c r="B36" s="130" t="s">
        <v>148</v>
      </c>
      <c r="C36" s="130"/>
      <c r="D36" s="100">
        <v>1.5</v>
      </c>
      <c r="E36" s="136">
        <f>D36*25</f>
        <v>37.5</v>
      </c>
      <c r="F36" s="207" t="s">
        <v>148</v>
      </c>
      <c r="G36" s="207"/>
      <c r="H36" s="100">
        <v>1.5</v>
      </c>
      <c r="I36" s="136">
        <f>H36*25</f>
        <v>37.5</v>
      </c>
      <c r="J36" s="207" t="s">
        <v>148</v>
      </c>
      <c r="K36" s="207"/>
      <c r="L36" s="100">
        <v>1.2</v>
      </c>
      <c r="M36" s="136">
        <f>L36*25</f>
        <v>30</v>
      </c>
      <c r="N36" s="207" t="s">
        <v>148</v>
      </c>
      <c r="O36" s="207"/>
      <c r="P36" s="100">
        <v>1.5</v>
      </c>
      <c r="Q36" s="136">
        <f>P36*25</f>
        <v>37.5</v>
      </c>
      <c r="R36" s="207" t="s">
        <v>148</v>
      </c>
      <c r="S36" s="207"/>
      <c r="T36" s="100">
        <v>1.7</v>
      </c>
      <c r="U36" s="136">
        <f>T36*25</f>
        <v>42.5</v>
      </c>
    </row>
    <row r="37" spans="1:21" ht="16.2">
      <c r="A37" s="229"/>
      <c r="B37" s="130" t="s">
        <v>149</v>
      </c>
      <c r="C37" s="130"/>
      <c r="D37" s="101">
        <v>0</v>
      </c>
      <c r="E37" s="131">
        <f>D37*60</f>
        <v>0</v>
      </c>
      <c r="F37" s="207" t="s">
        <v>149</v>
      </c>
      <c r="G37" s="207"/>
      <c r="H37" s="101">
        <v>1</v>
      </c>
      <c r="I37" s="131">
        <f>H37*60</f>
        <v>60</v>
      </c>
      <c r="J37" s="207" t="s">
        <v>149</v>
      </c>
      <c r="K37" s="207"/>
      <c r="L37" s="101">
        <v>0</v>
      </c>
      <c r="M37" s="131">
        <f>L37*60</f>
        <v>0</v>
      </c>
      <c r="N37" s="207" t="s">
        <v>149</v>
      </c>
      <c r="O37" s="207"/>
      <c r="P37" s="101">
        <v>1</v>
      </c>
      <c r="Q37" s="131">
        <f>P37*60</f>
        <v>60</v>
      </c>
      <c r="R37" s="207" t="s">
        <v>149</v>
      </c>
      <c r="S37" s="207"/>
      <c r="T37" s="101">
        <v>0</v>
      </c>
      <c r="U37" s="131">
        <f>T37*60</f>
        <v>0</v>
      </c>
    </row>
    <row r="38" spans="1:21" ht="16.2">
      <c r="A38" s="229"/>
      <c r="B38" s="209" t="s">
        <v>150</v>
      </c>
      <c r="C38" s="209"/>
      <c r="D38" s="101">
        <v>0</v>
      </c>
      <c r="E38" s="136">
        <f>D38*120</f>
        <v>0</v>
      </c>
      <c r="F38" s="209" t="s">
        <v>150</v>
      </c>
      <c r="G38" s="209"/>
      <c r="H38" s="101">
        <v>0</v>
      </c>
      <c r="I38" s="136">
        <f>H38*120</f>
        <v>0</v>
      </c>
      <c r="J38" s="209" t="s">
        <v>181</v>
      </c>
      <c r="K38" s="209"/>
      <c r="L38" s="115">
        <v>0</v>
      </c>
      <c r="M38" s="136">
        <f>L38*120</f>
        <v>0</v>
      </c>
      <c r="N38" s="209" t="s">
        <v>150</v>
      </c>
      <c r="O38" s="209"/>
      <c r="P38" s="100">
        <v>0</v>
      </c>
      <c r="Q38" s="136">
        <f>P38*120</f>
        <v>0</v>
      </c>
      <c r="R38" s="209" t="s">
        <v>150</v>
      </c>
      <c r="S38" s="209"/>
      <c r="T38" s="101">
        <v>0</v>
      </c>
      <c r="U38" s="136">
        <f>T38*120</f>
        <v>0</v>
      </c>
    </row>
    <row r="39" spans="1:21" s="151" customFormat="1" ht="16.2">
      <c r="A39" s="149"/>
      <c r="B39" s="207" t="s">
        <v>152</v>
      </c>
      <c r="C39" s="207"/>
      <c r="D39" s="150"/>
      <c r="E39" s="136">
        <f>SUM(E33:E37)</f>
        <v>710</v>
      </c>
      <c r="F39" s="207" t="s">
        <v>152</v>
      </c>
      <c r="G39" s="207"/>
      <c r="H39" s="140"/>
      <c r="I39" s="136">
        <f>SUM(I33:I37)</f>
        <v>799</v>
      </c>
      <c r="J39" s="207" t="s">
        <v>152</v>
      </c>
      <c r="K39" s="207"/>
      <c r="L39" s="140"/>
      <c r="M39" s="136">
        <f>SUM(M33:M38)</f>
        <v>810</v>
      </c>
      <c r="N39" s="207" t="s">
        <v>152</v>
      </c>
      <c r="O39" s="207"/>
      <c r="P39" s="140"/>
      <c r="Q39" s="136">
        <f>SUM(Q33:Q37)</f>
        <v>805</v>
      </c>
      <c r="R39" s="207" t="s">
        <v>152</v>
      </c>
      <c r="S39" s="207"/>
      <c r="T39" s="140"/>
      <c r="U39" s="136">
        <f>SUM(U33:U37)</f>
        <v>715</v>
      </c>
    </row>
    <row r="40" spans="1:21" ht="16.2">
      <c r="A40" s="152"/>
      <c r="B40" s="152" t="s">
        <v>182</v>
      </c>
      <c r="C40" s="152"/>
      <c r="D40" s="152"/>
      <c r="E40" s="152"/>
      <c r="F40" s="152"/>
      <c r="G40" s="152"/>
      <c r="H40" s="152" t="s">
        <v>183</v>
      </c>
      <c r="I40" s="152"/>
      <c r="J40" s="152"/>
      <c r="K40" s="152"/>
      <c r="L40" s="152"/>
      <c r="M40" s="152"/>
      <c r="N40" s="152"/>
      <c r="O40" s="152"/>
      <c r="P40" s="152" t="s">
        <v>184</v>
      </c>
      <c r="Q40" s="152"/>
      <c r="R40" s="152"/>
      <c r="S40" s="152"/>
      <c r="T40" s="152"/>
      <c r="U40" s="152"/>
    </row>
  </sheetData>
  <mergeCells count="68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N26:N30"/>
    <mergeCell ref="R26:R30"/>
    <mergeCell ref="A31:B31"/>
    <mergeCell ref="A32:B32"/>
    <mergeCell ref="A33:A38"/>
    <mergeCell ref="B33:C33"/>
    <mergeCell ref="F33:G33"/>
    <mergeCell ref="F35:G35"/>
    <mergeCell ref="F37:G37"/>
    <mergeCell ref="J33:K33"/>
    <mergeCell ref="N33:O33"/>
    <mergeCell ref="R33:S33"/>
    <mergeCell ref="F34:G34"/>
    <mergeCell ref="J34:K34"/>
    <mergeCell ref="N34:O34"/>
    <mergeCell ref="R34:S34"/>
    <mergeCell ref="J35:K35"/>
    <mergeCell ref="N35:O35"/>
    <mergeCell ref="R35:S35"/>
    <mergeCell ref="F36:G36"/>
    <mergeCell ref="J36:K36"/>
    <mergeCell ref="N36:O36"/>
    <mergeCell ref="R36:S36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1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topLeftCell="B10" zoomScaleNormal="100" workbookViewId="0">
      <selection activeCell="F15" sqref="F15:I20"/>
    </sheetView>
  </sheetViews>
  <sheetFormatPr defaultColWidth="8.59765625" defaultRowHeight="14.4"/>
  <cols>
    <col min="1" max="1" width="4.8984375" customWidth="1"/>
    <col min="1020" max="1024" width="10" customWidth="1"/>
  </cols>
  <sheetData>
    <row r="1" spans="1:27" ht="24.6">
      <c r="A1" s="231" t="s">
        <v>215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7" s="92" customFormat="1" ht="22.2">
      <c r="A2" s="93" t="s">
        <v>81</v>
      </c>
      <c r="B2" s="93"/>
      <c r="C2" s="94">
        <v>350</v>
      </c>
      <c r="D2" s="93" t="s">
        <v>82</v>
      </c>
      <c r="E2" s="93"/>
      <c r="F2" s="93"/>
      <c r="G2" s="93"/>
      <c r="H2" s="93"/>
      <c r="I2" s="93"/>
      <c r="J2" s="95"/>
      <c r="K2" s="95"/>
      <c r="L2" s="95"/>
      <c r="M2" s="95"/>
      <c r="N2" s="95"/>
      <c r="O2" s="95"/>
      <c r="P2" s="95"/>
      <c r="Q2" s="95"/>
    </row>
    <row r="3" spans="1:27" ht="16.2">
      <c r="A3" s="101" t="s">
        <v>0</v>
      </c>
      <c r="B3" s="225" t="s">
        <v>216</v>
      </c>
      <c r="C3" s="225"/>
      <c r="D3" s="225"/>
      <c r="E3" s="225"/>
      <c r="F3" s="225" t="s">
        <v>217</v>
      </c>
      <c r="G3" s="225"/>
      <c r="H3" s="225"/>
      <c r="I3" s="225"/>
      <c r="J3" s="225" t="s">
        <v>266</v>
      </c>
      <c r="K3" s="225"/>
      <c r="L3" s="225"/>
      <c r="M3" s="225"/>
      <c r="N3" s="225" t="s">
        <v>267</v>
      </c>
      <c r="O3" s="225"/>
      <c r="P3" s="225"/>
      <c r="Q3" s="225"/>
      <c r="R3" s="225" t="s">
        <v>268</v>
      </c>
      <c r="S3" s="225"/>
      <c r="T3" s="225"/>
      <c r="U3" s="225"/>
      <c r="V3" s="243"/>
      <c r="W3" s="243"/>
      <c r="X3" s="243"/>
      <c r="Y3" s="243"/>
      <c r="Z3" s="158"/>
      <c r="AA3" s="158"/>
    </row>
    <row r="4" spans="1:27" ht="16.5" customHeight="1">
      <c r="A4" s="101" t="s">
        <v>88</v>
      </c>
      <c r="B4" s="100" t="s">
        <v>89</v>
      </c>
      <c r="C4" s="101" t="s">
        <v>90</v>
      </c>
      <c r="D4" s="102" t="s">
        <v>91</v>
      </c>
      <c r="E4" s="100" t="s">
        <v>92</v>
      </c>
      <c r="F4" s="100" t="s">
        <v>89</v>
      </c>
      <c r="G4" s="101" t="s">
        <v>90</v>
      </c>
      <c r="H4" s="102" t="s">
        <v>91</v>
      </c>
      <c r="I4" s="100" t="s">
        <v>92</v>
      </c>
      <c r="J4" s="100" t="s">
        <v>89</v>
      </c>
      <c r="K4" s="101" t="s">
        <v>90</v>
      </c>
      <c r="L4" s="102" t="s">
        <v>91</v>
      </c>
      <c r="M4" s="100" t="s">
        <v>92</v>
      </c>
      <c r="N4" s="100" t="s">
        <v>89</v>
      </c>
      <c r="O4" s="101" t="s">
        <v>90</v>
      </c>
      <c r="P4" s="102" t="s">
        <v>91</v>
      </c>
      <c r="Q4" s="100" t="s">
        <v>92</v>
      </c>
      <c r="R4" s="100" t="s">
        <v>89</v>
      </c>
      <c r="S4" s="101" t="s">
        <v>90</v>
      </c>
      <c r="T4" s="102" t="s">
        <v>91</v>
      </c>
      <c r="U4" s="100" t="s">
        <v>92</v>
      </c>
      <c r="V4" s="159"/>
      <c r="W4" s="157"/>
      <c r="X4" s="160"/>
      <c r="Y4" s="159"/>
      <c r="Z4" s="158"/>
      <c r="AA4" s="158"/>
    </row>
    <row r="5" spans="1:27" ht="16.5" customHeight="1">
      <c r="A5" s="230" t="s">
        <v>2</v>
      </c>
      <c r="B5" s="225" t="s">
        <v>16</v>
      </c>
      <c r="C5" s="101" t="s">
        <v>93</v>
      </c>
      <c r="D5" s="101">
        <v>100</v>
      </c>
      <c r="E5" s="105">
        <f>(D5*$C$2)/1000</f>
        <v>35</v>
      </c>
      <c r="F5" s="225" t="s">
        <v>20</v>
      </c>
      <c r="G5" s="101" t="s">
        <v>93</v>
      </c>
      <c r="H5" s="106">
        <v>90</v>
      </c>
      <c r="I5" s="105">
        <f>(H5*$C$2)/1000</f>
        <v>31.5</v>
      </c>
      <c r="J5" s="214" t="s">
        <v>69</v>
      </c>
      <c r="K5" s="101" t="s">
        <v>93</v>
      </c>
      <c r="L5" s="106">
        <v>100</v>
      </c>
      <c r="M5" s="105">
        <f t="shared" ref="M5:M10" si="0">(L5*$C$2)/1000</f>
        <v>35</v>
      </c>
      <c r="N5" s="225" t="s">
        <v>30</v>
      </c>
      <c r="O5" s="101" t="s">
        <v>93</v>
      </c>
      <c r="P5" s="106">
        <v>90</v>
      </c>
      <c r="Q5" s="105">
        <f>(P5*$C$2)/1000</f>
        <v>31.5</v>
      </c>
      <c r="R5" s="225" t="s">
        <v>20</v>
      </c>
      <c r="S5" s="101" t="s">
        <v>93</v>
      </c>
      <c r="T5" s="106">
        <v>90</v>
      </c>
      <c r="U5" s="105">
        <f>(T5*$C$2)/1000</f>
        <v>31.5</v>
      </c>
      <c r="V5" s="243"/>
      <c r="W5" s="157"/>
      <c r="X5" s="161"/>
      <c r="Y5" s="162"/>
      <c r="Z5" s="158"/>
      <c r="AA5" s="158"/>
    </row>
    <row r="6" spans="1:27" ht="16.2">
      <c r="A6" s="230"/>
      <c r="B6" s="225"/>
      <c r="C6" s="101"/>
      <c r="D6" s="101"/>
      <c r="E6" s="105"/>
      <c r="F6" s="225"/>
      <c r="G6" s="101" t="s">
        <v>95</v>
      </c>
      <c r="H6" s="106">
        <v>10</v>
      </c>
      <c r="I6" s="105">
        <f>(H6*$C$2)/1000</f>
        <v>3.5</v>
      </c>
      <c r="J6" s="214"/>
      <c r="K6" s="100" t="s">
        <v>130</v>
      </c>
      <c r="L6" s="101">
        <v>8</v>
      </c>
      <c r="M6" s="105">
        <f t="shared" si="0"/>
        <v>2.8</v>
      </c>
      <c r="N6" s="225"/>
      <c r="O6" s="101" t="s">
        <v>97</v>
      </c>
      <c r="P6" s="106">
        <v>10</v>
      </c>
      <c r="Q6" s="105">
        <f>(P6*$C$2)/1000</f>
        <v>3.5</v>
      </c>
      <c r="R6" s="225"/>
      <c r="S6" s="101" t="s">
        <v>95</v>
      </c>
      <c r="T6" s="106">
        <v>10</v>
      </c>
      <c r="U6" s="105">
        <f>(T6*$C$2)/1000</f>
        <v>3.5</v>
      </c>
      <c r="V6" s="243"/>
      <c r="W6" s="157"/>
      <c r="X6" s="161"/>
      <c r="Y6" s="162"/>
      <c r="Z6" s="158"/>
      <c r="AA6" s="158"/>
    </row>
    <row r="7" spans="1:27" ht="16.5" customHeight="1">
      <c r="A7" s="230" t="s">
        <v>98</v>
      </c>
      <c r="B7" s="214" t="s">
        <v>65</v>
      </c>
      <c r="C7" s="100" t="s">
        <v>99</v>
      </c>
      <c r="D7" s="100">
        <v>100</v>
      </c>
      <c r="E7" s="105">
        <f>(D7*$C$2)/1000</f>
        <v>35</v>
      </c>
      <c r="F7" s="214" t="s">
        <v>67</v>
      </c>
      <c r="G7" s="100" t="s">
        <v>102</v>
      </c>
      <c r="H7" s="100">
        <v>70</v>
      </c>
      <c r="I7" s="105">
        <f>(H7*$C$2)/1000</f>
        <v>24.5</v>
      </c>
      <c r="J7" s="214"/>
      <c r="K7" s="100" t="s">
        <v>96</v>
      </c>
      <c r="L7" s="100">
        <v>50</v>
      </c>
      <c r="M7" s="105">
        <f t="shared" si="0"/>
        <v>17.5</v>
      </c>
      <c r="N7" s="214" t="s">
        <v>71</v>
      </c>
      <c r="O7" s="100" t="s">
        <v>102</v>
      </c>
      <c r="P7" s="100">
        <v>80</v>
      </c>
      <c r="Q7" s="105">
        <f>(P7*$C$2)/1000</f>
        <v>28</v>
      </c>
      <c r="R7" s="214" t="s">
        <v>74</v>
      </c>
      <c r="S7" s="100" t="s">
        <v>99</v>
      </c>
      <c r="T7" s="101">
        <v>100</v>
      </c>
      <c r="U7" s="105">
        <f>(T7*$C$2)/1000</f>
        <v>35</v>
      </c>
      <c r="V7" s="242"/>
      <c r="W7" s="159"/>
      <c r="X7" s="159"/>
      <c r="Y7" s="162"/>
      <c r="Z7" s="158"/>
      <c r="AA7" s="158"/>
    </row>
    <row r="8" spans="1:27" ht="16.2">
      <c r="A8" s="230"/>
      <c r="B8" s="214"/>
      <c r="C8" s="100" t="s">
        <v>105</v>
      </c>
      <c r="D8" s="101">
        <v>15</v>
      </c>
      <c r="E8" s="105">
        <f>(D8*$C$2)/1000</f>
        <v>5.25</v>
      </c>
      <c r="F8" s="214"/>
      <c r="G8" s="100" t="s">
        <v>140</v>
      </c>
      <c r="H8" s="101">
        <v>20</v>
      </c>
      <c r="I8" s="105">
        <f>(H8*$C$2)/1000</f>
        <v>7</v>
      </c>
      <c r="J8" s="214"/>
      <c r="K8" s="100" t="s">
        <v>118</v>
      </c>
      <c r="L8" s="100">
        <v>30</v>
      </c>
      <c r="M8" s="105">
        <f t="shared" si="0"/>
        <v>10.5</v>
      </c>
      <c r="N8" s="214"/>
      <c r="O8" s="112" t="s">
        <v>104</v>
      </c>
      <c r="P8" s="113">
        <v>15</v>
      </c>
      <c r="Q8" s="105">
        <f>(P8*$C$2)/1000</f>
        <v>5.25</v>
      </c>
      <c r="R8" s="214"/>
      <c r="S8" s="109" t="s">
        <v>218</v>
      </c>
      <c r="T8" s="101" t="s">
        <v>27</v>
      </c>
      <c r="U8" s="100" t="s">
        <v>107</v>
      </c>
      <c r="V8" s="242"/>
      <c r="W8" s="159"/>
      <c r="X8" s="157"/>
      <c r="Y8" s="159"/>
      <c r="Z8" s="158"/>
      <c r="AA8" s="158"/>
    </row>
    <row r="9" spans="1:27" ht="16.2">
      <c r="A9" s="230"/>
      <c r="B9" s="214"/>
      <c r="C9" s="100" t="s">
        <v>219</v>
      </c>
      <c r="D9" s="101" t="s">
        <v>27</v>
      </c>
      <c r="E9" s="100" t="s">
        <v>107</v>
      </c>
      <c r="F9" s="214"/>
      <c r="G9" s="100" t="s">
        <v>104</v>
      </c>
      <c r="H9" s="101">
        <v>5</v>
      </c>
      <c r="I9" s="105">
        <f>(H9*$C$2)/1000</f>
        <v>1.75</v>
      </c>
      <c r="J9" s="214"/>
      <c r="K9" s="100" t="s">
        <v>105</v>
      </c>
      <c r="L9" s="100">
        <v>40</v>
      </c>
      <c r="M9" s="105">
        <f t="shared" si="0"/>
        <v>14</v>
      </c>
      <c r="N9" s="214"/>
      <c r="O9" s="113" t="s">
        <v>220</v>
      </c>
      <c r="P9" s="101" t="s">
        <v>27</v>
      </c>
      <c r="Q9" s="100" t="s">
        <v>107</v>
      </c>
      <c r="R9" s="214"/>
      <c r="S9" s="109" t="s">
        <v>194</v>
      </c>
      <c r="T9" s="101" t="s">
        <v>27</v>
      </c>
      <c r="U9" s="100" t="s">
        <v>107</v>
      </c>
      <c r="V9" s="242"/>
      <c r="W9" s="159"/>
      <c r="X9" s="159"/>
      <c r="Y9" s="162"/>
      <c r="Z9" s="158"/>
      <c r="AA9" s="158"/>
    </row>
    <row r="10" spans="1:27" ht="16.2">
      <c r="A10" s="230"/>
      <c r="B10" s="214"/>
      <c r="C10" s="100" t="s">
        <v>211</v>
      </c>
      <c r="D10" s="101" t="s">
        <v>27</v>
      </c>
      <c r="E10" s="100" t="s">
        <v>107</v>
      </c>
      <c r="F10" s="214"/>
      <c r="G10" s="100"/>
      <c r="H10" s="101"/>
      <c r="I10" s="100"/>
      <c r="J10" s="214"/>
      <c r="K10" s="116" t="s">
        <v>104</v>
      </c>
      <c r="L10" s="117">
        <v>5</v>
      </c>
      <c r="M10" s="105">
        <f t="shared" si="0"/>
        <v>1.75</v>
      </c>
      <c r="N10" s="214"/>
      <c r="O10" s="112" t="s">
        <v>221</v>
      </c>
      <c r="P10" s="101" t="s">
        <v>27</v>
      </c>
      <c r="Q10" s="100" t="s">
        <v>107</v>
      </c>
      <c r="R10" s="214"/>
      <c r="S10" s="100"/>
      <c r="T10" s="101"/>
      <c r="U10" s="100"/>
      <c r="V10" s="242"/>
      <c r="W10" s="163"/>
      <c r="X10" s="164"/>
      <c r="Y10" s="162"/>
      <c r="Z10" s="158"/>
      <c r="AA10" s="158"/>
    </row>
    <row r="11" spans="1:27" ht="16.2">
      <c r="A11" s="230"/>
      <c r="B11" s="214"/>
      <c r="C11" s="100"/>
      <c r="D11" s="100"/>
      <c r="E11" s="101"/>
      <c r="F11" s="214"/>
      <c r="G11" s="100"/>
      <c r="H11" s="101"/>
      <c r="I11" s="101"/>
      <c r="J11" s="214"/>
      <c r="K11" s="100" t="s">
        <v>110</v>
      </c>
      <c r="L11" s="101" t="s">
        <v>27</v>
      </c>
      <c r="M11" s="100" t="s">
        <v>107</v>
      </c>
      <c r="N11" s="214"/>
      <c r="O11" s="112" t="s">
        <v>199</v>
      </c>
      <c r="P11" s="101" t="s">
        <v>27</v>
      </c>
      <c r="Q11" s="100" t="s">
        <v>107</v>
      </c>
      <c r="R11" s="214"/>
      <c r="S11" s="100"/>
      <c r="T11" s="101"/>
      <c r="U11" s="101"/>
      <c r="V11" s="242"/>
      <c r="W11" s="159"/>
      <c r="X11" s="159"/>
      <c r="Y11" s="157"/>
      <c r="Z11" s="158"/>
      <c r="AA11" s="158"/>
    </row>
    <row r="12" spans="1:27" ht="16.2">
      <c r="A12" s="230"/>
      <c r="B12" s="214"/>
      <c r="C12" s="100"/>
      <c r="D12" s="100"/>
      <c r="E12" s="101"/>
      <c r="F12" s="214"/>
      <c r="G12" s="100"/>
      <c r="H12" s="101"/>
      <c r="I12" s="101"/>
      <c r="J12" s="214"/>
      <c r="K12" s="100" t="s">
        <v>103</v>
      </c>
      <c r="L12" s="101">
        <v>20</v>
      </c>
      <c r="M12" s="105">
        <f>(L12*$C$2)/1000</f>
        <v>7</v>
      </c>
      <c r="N12" s="214"/>
      <c r="O12" s="112"/>
      <c r="P12" s="113"/>
      <c r="Q12" s="105"/>
      <c r="R12" s="214"/>
      <c r="S12" s="100"/>
      <c r="T12" s="101"/>
      <c r="U12" s="101"/>
      <c r="V12" s="242"/>
      <c r="W12" s="159"/>
      <c r="X12" s="159"/>
      <c r="Y12" s="157"/>
      <c r="Z12" s="158"/>
      <c r="AA12" s="158"/>
    </row>
    <row r="13" spans="1:27" ht="16.2">
      <c r="A13" s="230"/>
      <c r="B13" s="214"/>
      <c r="C13" s="100"/>
      <c r="D13" s="100"/>
      <c r="E13" s="101"/>
      <c r="F13" s="214"/>
      <c r="G13" s="100"/>
      <c r="H13" s="101"/>
      <c r="I13" s="101"/>
      <c r="J13" s="214"/>
      <c r="K13" s="100"/>
      <c r="L13" s="101"/>
      <c r="M13" s="105"/>
      <c r="N13" s="214"/>
      <c r="O13" s="112"/>
      <c r="P13" s="113"/>
      <c r="Q13" s="101"/>
      <c r="R13" s="214"/>
      <c r="S13" s="100"/>
      <c r="T13" s="101"/>
      <c r="U13" s="101"/>
      <c r="V13" s="242"/>
      <c r="W13" s="159"/>
      <c r="X13" s="159"/>
      <c r="Y13" s="157"/>
      <c r="Z13" s="158"/>
      <c r="AA13" s="158"/>
    </row>
    <row r="14" spans="1:27" ht="16.5" customHeight="1">
      <c r="A14" s="230"/>
      <c r="B14" s="214"/>
      <c r="C14" s="100"/>
      <c r="D14" s="100"/>
      <c r="E14" s="101"/>
      <c r="F14" s="214"/>
      <c r="G14" s="101"/>
      <c r="H14" s="101"/>
      <c r="I14" s="101"/>
      <c r="J14" s="214"/>
      <c r="K14" s="100"/>
      <c r="L14" s="101"/>
      <c r="M14" s="100"/>
      <c r="N14" s="214"/>
      <c r="O14" s="112"/>
      <c r="P14" s="113"/>
      <c r="Q14" s="101"/>
      <c r="R14" s="214"/>
      <c r="S14" s="100"/>
      <c r="T14" s="101"/>
      <c r="U14" s="101"/>
      <c r="V14" s="242"/>
      <c r="W14" s="159"/>
      <c r="X14" s="159"/>
      <c r="Y14" s="157"/>
      <c r="Z14" s="158"/>
      <c r="AA14" s="158"/>
    </row>
    <row r="15" spans="1:27" ht="16.5" customHeight="1">
      <c r="A15" s="230" t="s">
        <v>116</v>
      </c>
      <c r="B15" s="234" t="s">
        <v>248</v>
      </c>
      <c r="C15" s="100" t="s">
        <v>263</v>
      </c>
      <c r="D15" s="101">
        <v>45</v>
      </c>
      <c r="E15" s="114">
        <v>15.75</v>
      </c>
      <c r="F15" s="228" t="s">
        <v>77</v>
      </c>
      <c r="G15" s="116" t="s">
        <v>103</v>
      </c>
      <c r="H15" s="113">
        <v>50</v>
      </c>
      <c r="I15" s="105">
        <f>(H15*$C$2)/1000</f>
        <v>17.5</v>
      </c>
      <c r="J15" s="216" t="s">
        <v>272</v>
      </c>
      <c r="K15" s="109" t="s">
        <v>273</v>
      </c>
      <c r="L15" s="107">
        <v>55</v>
      </c>
      <c r="M15" s="105">
        <f>(L15*$C$2)/1000</f>
        <v>19.25</v>
      </c>
      <c r="N15" s="214" t="s">
        <v>72</v>
      </c>
      <c r="O15" s="101" t="s">
        <v>222</v>
      </c>
      <c r="P15" s="101">
        <v>60</v>
      </c>
      <c r="Q15" s="105">
        <f>(P15*$C$2)/1000</f>
        <v>21</v>
      </c>
      <c r="R15" s="240" t="s">
        <v>250</v>
      </c>
      <c r="S15" s="101" t="s">
        <v>105</v>
      </c>
      <c r="T15" s="101">
        <v>70</v>
      </c>
      <c r="U15" s="105">
        <f>(T15*$C$2)/1000</f>
        <v>24.5</v>
      </c>
      <c r="V15" s="241"/>
      <c r="W15" s="157"/>
      <c r="X15" s="157"/>
      <c r="Y15" s="162"/>
      <c r="Z15" s="158"/>
      <c r="AA15" s="158"/>
    </row>
    <row r="16" spans="1:27" ht="16.2">
      <c r="A16" s="230"/>
      <c r="B16" s="235"/>
      <c r="C16" s="100" t="s">
        <v>130</v>
      </c>
      <c r="D16" s="101">
        <v>10</v>
      </c>
      <c r="E16" s="114">
        <v>4</v>
      </c>
      <c r="F16" s="228"/>
      <c r="G16" s="112" t="s">
        <v>118</v>
      </c>
      <c r="H16" s="113">
        <v>30</v>
      </c>
      <c r="I16" s="105">
        <f>(H16*$C$2)/1000</f>
        <v>10.5</v>
      </c>
      <c r="J16" s="216"/>
      <c r="K16" s="109"/>
      <c r="L16" s="101"/>
      <c r="M16" s="101" t="s">
        <v>274</v>
      </c>
      <c r="N16" s="214"/>
      <c r="O16" s="100" t="s">
        <v>96</v>
      </c>
      <c r="P16" s="101">
        <v>5</v>
      </c>
      <c r="Q16" s="105">
        <f>(P16*$C$2)/1000</f>
        <v>1.75</v>
      </c>
      <c r="R16" s="240"/>
      <c r="S16" s="109" t="s">
        <v>96</v>
      </c>
      <c r="T16" s="107">
        <v>6</v>
      </c>
      <c r="U16" s="105">
        <f>(T16*$C$2)/1000</f>
        <v>2.1</v>
      </c>
      <c r="V16" s="241"/>
      <c r="W16" s="159"/>
      <c r="X16" s="157"/>
      <c r="Y16" s="162"/>
      <c r="Z16" s="158"/>
      <c r="AA16" s="158"/>
    </row>
    <row r="17" spans="1:1024" ht="16.2">
      <c r="A17" s="230"/>
      <c r="B17" s="235"/>
      <c r="C17" s="100" t="s">
        <v>264</v>
      </c>
      <c r="D17" s="101">
        <v>25</v>
      </c>
      <c r="E17" s="193">
        <v>9</v>
      </c>
      <c r="F17" s="228"/>
      <c r="G17" s="116"/>
      <c r="H17" s="117"/>
      <c r="I17" s="105"/>
      <c r="J17" s="216"/>
      <c r="K17" s="109"/>
      <c r="L17" s="107"/>
      <c r="M17" s="107"/>
      <c r="N17" s="214"/>
      <c r="O17" s="101" t="s">
        <v>101</v>
      </c>
      <c r="P17" s="101">
        <v>5</v>
      </c>
      <c r="Q17" s="105">
        <f>(P17*$C$2)/1000</f>
        <v>1.75</v>
      </c>
      <c r="R17" s="240"/>
      <c r="S17" s="109" t="s">
        <v>265</v>
      </c>
      <c r="T17" s="101">
        <v>5</v>
      </c>
      <c r="U17" s="105">
        <f>(T17*$C$2)/1000</f>
        <v>1.75</v>
      </c>
      <c r="V17" s="241"/>
      <c r="W17" s="159"/>
      <c r="X17" s="159"/>
      <c r="Y17" s="162"/>
      <c r="Z17" s="158"/>
      <c r="AA17" s="158"/>
    </row>
    <row r="18" spans="1:1024" ht="16.2" customHeight="1">
      <c r="A18" s="230"/>
      <c r="B18" s="235"/>
      <c r="C18" s="100"/>
      <c r="D18" s="101"/>
      <c r="E18" s="100"/>
      <c r="F18" s="228"/>
      <c r="G18" s="116"/>
      <c r="H18" s="116"/>
      <c r="I18" s="101"/>
      <c r="J18" s="216"/>
      <c r="K18" s="107"/>
      <c r="L18" s="107"/>
      <c r="M18" s="109"/>
      <c r="N18" s="214"/>
      <c r="O18" s="100"/>
      <c r="P18" s="101"/>
      <c r="Q18" s="101"/>
      <c r="R18" s="240"/>
      <c r="S18" s="120"/>
      <c r="T18" s="120"/>
      <c r="U18" s="105"/>
      <c r="V18" s="241"/>
      <c r="W18" s="157"/>
      <c r="X18" s="157"/>
      <c r="Y18" s="157"/>
      <c r="Z18" s="158"/>
      <c r="AA18" s="158"/>
    </row>
    <row r="19" spans="1:1024" ht="16.2">
      <c r="A19" s="230"/>
      <c r="B19" s="235"/>
      <c r="C19" s="100"/>
      <c r="D19" s="100"/>
      <c r="E19" s="101"/>
      <c r="F19" s="228"/>
      <c r="G19" s="116"/>
      <c r="H19" s="116"/>
      <c r="I19" s="101"/>
      <c r="J19" s="216"/>
      <c r="K19" s="109"/>
      <c r="L19" s="107"/>
      <c r="M19" s="107"/>
      <c r="N19" s="214"/>
      <c r="O19" s="100"/>
      <c r="P19" s="101"/>
      <c r="Q19" s="101"/>
      <c r="R19" s="240"/>
      <c r="S19" s="116"/>
      <c r="T19" s="116"/>
      <c r="U19" s="101"/>
      <c r="V19" s="241"/>
      <c r="W19" s="159"/>
      <c r="X19" s="157"/>
      <c r="Y19" s="159"/>
      <c r="Z19" s="158"/>
      <c r="AA19" s="158"/>
    </row>
    <row r="20" spans="1:1024" ht="16.5" customHeight="1">
      <c r="A20" s="230"/>
      <c r="B20" s="235"/>
      <c r="C20" s="100"/>
      <c r="D20" s="100"/>
      <c r="E20" s="101"/>
      <c r="F20" s="228"/>
      <c r="G20" s="116"/>
      <c r="H20" s="117"/>
      <c r="I20" s="101"/>
      <c r="J20" s="216"/>
      <c r="K20" s="109"/>
      <c r="L20" s="109"/>
      <c r="M20" s="107"/>
      <c r="N20" s="214"/>
      <c r="O20" s="100"/>
      <c r="P20" s="100"/>
      <c r="Q20" s="101"/>
      <c r="R20" s="240"/>
      <c r="S20" s="116"/>
      <c r="T20" s="117"/>
      <c r="U20" s="101"/>
      <c r="V20" s="241"/>
      <c r="W20" s="159"/>
      <c r="X20" s="159"/>
      <c r="Y20" s="157"/>
      <c r="Z20" s="158"/>
      <c r="AA20" s="158"/>
    </row>
    <row r="21" spans="1:1024" ht="16.5" customHeight="1">
      <c r="A21" s="230" t="s">
        <v>128</v>
      </c>
      <c r="B21" s="214" t="s">
        <v>23</v>
      </c>
      <c r="C21" s="100" t="s">
        <v>23</v>
      </c>
      <c r="D21" s="101">
        <v>75</v>
      </c>
      <c r="E21" s="105">
        <f>(D21*$C$2)/1000</f>
        <v>26.25</v>
      </c>
      <c r="F21" s="214" t="s">
        <v>23</v>
      </c>
      <c r="G21" s="100" t="s">
        <v>23</v>
      </c>
      <c r="H21" s="101">
        <v>75</v>
      </c>
      <c r="I21" s="105">
        <f>(H21*$C$2)/1000</f>
        <v>26.25</v>
      </c>
      <c r="J21" s="214" t="s">
        <v>27</v>
      </c>
      <c r="K21" s="100"/>
      <c r="L21" s="101"/>
      <c r="M21" s="100"/>
      <c r="N21" s="214" t="s">
        <v>23</v>
      </c>
      <c r="O21" s="100" t="s">
        <v>23</v>
      </c>
      <c r="P21" s="101">
        <v>75</v>
      </c>
      <c r="Q21" s="105">
        <f>(P21*$C$2)/1000</f>
        <v>26.25</v>
      </c>
      <c r="R21" s="214" t="s">
        <v>23</v>
      </c>
      <c r="S21" s="100" t="s">
        <v>23</v>
      </c>
      <c r="T21" s="101">
        <v>75</v>
      </c>
      <c r="U21" s="105">
        <f>(T21*$C$2)/1000</f>
        <v>26.25</v>
      </c>
      <c r="V21" s="242"/>
      <c r="W21" s="159"/>
      <c r="X21" s="157"/>
      <c r="Y21" s="162"/>
      <c r="Z21" s="158"/>
      <c r="AA21" s="158"/>
    </row>
    <row r="22" spans="1:1024" ht="16.2">
      <c r="A22" s="230"/>
      <c r="B22" s="214"/>
      <c r="C22" s="123"/>
      <c r="D22" s="101"/>
      <c r="E22" s="100"/>
      <c r="F22" s="214"/>
      <c r="G22" s="123"/>
      <c r="H22" s="101"/>
      <c r="I22" s="100"/>
      <c r="J22" s="214"/>
      <c r="K22" s="100"/>
      <c r="L22" s="101"/>
      <c r="M22" s="101"/>
      <c r="N22" s="214"/>
      <c r="O22" s="123"/>
      <c r="P22" s="101"/>
      <c r="Q22" s="100"/>
      <c r="R22" s="214"/>
      <c r="S22" s="123"/>
      <c r="T22" s="101"/>
      <c r="U22" s="100"/>
      <c r="V22" s="242"/>
      <c r="W22" s="165"/>
      <c r="X22" s="157"/>
      <c r="Y22" s="157"/>
      <c r="Z22" s="158"/>
      <c r="AA22" s="158"/>
    </row>
    <row r="23" spans="1:1024" ht="16.2">
      <c r="A23" s="230"/>
      <c r="B23" s="214"/>
      <c r="C23" s="123"/>
      <c r="D23" s="101"/>
      <c r="E23" s="100"/>
      <c r="F23" s="214"/>
      <c r="G23" s="123"/>
      <c r="H23" s="101"/>
      <c r="I23" s="100"/>
      <c r="J23" s="214"/>
      <c r="K23" s="123"/>
      <c r="L23" s="101"/>
      <c r="M23" s="100"/>
      <c r="N23" s="214"/>
      <c r="O23" s="123"/>
      <c r="P23" s="101"/>
      <c r="Q23" s="100"/>
      <c r="R23" s="214"/>
      <c r="S23" s="123"/>
      <c r="T23" s="101"/>
      <c r="U23" s="100"/>
      <c r="V23" s="242"/>
      <c r="W23" s="165"/>
      <c r="X23" s="159"/>
      <c r="Y23" s="157"/>
      <c r="Z23" s="158"/>
      <c r="AA23" s="158"/>
    </row>
    <row r="24" spans="1:1024" ht="16.2">
      <c r="A24" s="230"/>
      <c r="B24" s="214"/>
      <c r="C24" s="123"/>
      <c r="D24" s="100"/>
      <c r="E24" s="101"/>
      <c r="F24" s="214"/>
      <c r="G24" s="123"/>
      <c r="H24" s="100"/>
      <c r="I24" s="101"/>
      <c r="J24" s="214"/>
      <c r="K24" s="123"/>
      <c r="L24" s="100"/>
      <c r="M24" s="101"/>
      <c r="N24" s="214"/>
      <c r="O24" s="123"/>
      <c r="P24" s="100"/>
      <c r="Q24" s="101"/>
      <c r="R24" s="214"/>
      <c r="S24" s="123"/>
      <c r="T24" s="100"/>
      <c r="U24" s="101"/>
      <c r="V24" s="242"/>
      <c r="W24" s="166"/>
      <c r="X24" s="159"/>
      <c r="Y24" s="157"/>
      <c r="Z24" s="158"/>
      <c r="AA24" s="158"/>
    </row>
    <row r="25" spans="1:1024" ht="16.5" customHeight="1">
      <c r="A25" s="230"/>
      <c r="B25" s="214"/>
      <c r="C25" s="101"/>
      <c r="D25" s="101"/>
      <c r="E25" s="100"/>
      <c r="F25" s="214"/>
      <c r="G25" s="101"/>
      <c r="H25" s="101"/>
      <c r="I25" s="100"/>
      <c r="J25" s="214"/>
      <c r="K25" s="101"/>
      <c r="L25" s="101"/>
      <c r="M25" s="100"/>
      <c r="N25" s="214"/>
      <c r="O25" s="101"/>
      <c r="P25" s="101"/>
      <c r="Q25" s="100"/>
      <c r="R25" s="214"/>
      <c r="S25" s="101"/>
      <c r="T25" s="101"/>
      <c r="U25" s="100"/>
      <c r="V25" s="242"/>
      <c r="W25" s="166"/>
      <c r="X25" s="159"/>
      <c r="Y25" s="157"/>
      <c r="Z25" s="158"/>
      <c r="AA25" s="158"/>
    </row>
    <row r="26" spans="1:1024" ht="16.5" customHeight="1">
      <c r="A26" s="225" t="s">
        <v>129</v>
      </c>
      <c r="B26" s="214" t="s">
        <v>66</v>
      </c>
      <c r="C26" s="123" t="s">
        <v>223</v>
      </c>
      <c r="D26" s="101">
        <v>10</v>
      </c>
      <c r="E26" s="105">
        <f>(D26*$C$2)/1000</f>
        <v>3.5</v>
      </c>
      <c r="F26" s="214" t="s">
        <v>68</v>
      </c>
      <c r="G26" s="110" t="s">
        <v>224</v>
      </c>
      <c r="H26" s="111">
        <v>10</v>
      </c>
      <c r="I26" s="105">
        <f>(H26*$C$2)/1000</f>
        <v>3.5</v>
      </c>
      <c r="J26" s="214" t="s">
        <v>70</v>
      </c>
      <c r="K26" s="123" t="s">
        <v>105</v>
      </c>
      <c r="L26" s="101">
        <v>15</v>
      </c>
      <c r="M26" s="105">
        <f>(L26*$C$2)/1000</f>
        <v>5.25</v>
      </c>
      <c r="N26" s="214" t="s">
        <v>73</v>
      </c>
      <c r="O26" s="100" t="s">
        <v>225</v>
      </c>
      <c r="P26" s="101">
        <v>30</v>
      </c>
      <c r="Q26" s="105">
        <f>(P26*$C$2)/1000</f>
        <v>10.5</v>
      </c>
      <c r="R26" s="214" t="s">
        <v>75</v>
      </c>
      <c r="S26" s="109" t="s">
        <v>226</v>
      </c>
      <c r="T26" s="107">
        <v>10</v>
      </c>
      <c r="U26" s="105">
        <f>(T26*$C$2)/1000</f>
        <v>3.5</v>
      </c>
      <c r="V26" s="239"/>
      <c r="W26" s="167"/>
      <c r="X26" s="168"/>
      <c r="Y26" s="162"/>
      <c r="Z26" s="158"/>
      <c r="AA26" s="158"/>
    </row>
    <row r="27" spans="1:1024" ht="16.2">
      <c r="A27" s="225"/>
      <c r="B27" s="214"/>
      <c r="C27" s="123" t="s">
        <v>96</v>
      </c>
      <c r="D27" s="101">
        <v>8</v>
      </c>
      <c r="E27" s="105">
        <f>(D27*$C$2)/1000</f>
        <v>2.8</v>
      </c>
      <c r="F27" s="214"/>
      <c r="G27" s="110" t="s">
        <v>118</v>
      </c>
      <c r="H27" s="101">
        <v>8</v>
      </c>
      <c r="I27" s="105">
        <f>(H27*$C$2)/1000</f>
        <v>2.8</v>
      </c>
      <c r="J27" s="214"/>
      <c r="K27" s="111" t="s">
        <v>177</v>
      </c>
      <c r="L27" s="111">
        <v>15</v>
      </c>
      <c r="M27" s="105">
        <f>(L27*$C$2)/1000</f>
        <v>5.25</v>
      </c>
      <c r="N27" s="214"/>
      <c r="O27" s="100" t="s">
        <v>133</v>
      </c>
      <c r="P27" s="101">
        <v>10</v>
      </c>
      <c r="Q27" s="105">
        <f>(P27*$C$2)/1000</f>
        <v>3.5</v>
      </c>
      <c r="R27" s="214"/>
      <c r="S27" s="100" t="s">
        <v>118</v>
      </c>
      <c r="T27" s="101">
        <f>55*0.2</f>
        <v>11</v>
      </c>
      <c r="U27" s="105">
        <f>(T27*$C$2)/1000</f>
        <v>3.85</v>
      </c>
      <c r="V27" s="239"/>
      <c r="W27" s="169"/>
      <c r="X27" s="168"/>
      <c r="Y27" s="170"/>
      <c r="Z27" s="158"/>
      <c r="AA27" s="158"/>
    </row>
    <row r="28" spans="1:1024" ht="16.2">
      <c r="A28" s="225"/>
      <c r="B28" s="214"/>
      <c r="C28" s="123"/>
      <c r="D28" s="101"/>
      <c r="E28" s="101"/>
      <c r="F28" s="214"/>
      <c r="G28" s="100" t="s">
        <v>227</v>
      </c>
      <c r="H28" s="101">
        <v>8</v>
      </c>
      <c r="I28" s="105">
        <f>(H28*$C$2)/1000</f>
        <v>2.8</v>
      </c>
      <c r="J28" s="214"/>
      <c r="K28" s="101" t="s">
        <v>228</v>
      </c>
      <c r="L28" s="101" t="s">
        <v>27</v>
      </c>
      <c r="M28" s="100" t="s">
        <v>107</v>
      </c>
      <c r="N28" s="214"/>
      <c r="O28" s="107" t="s">
        <v>229</v>
      </c>
      <c r="P28" s="101">
        <v>8</v>
      </c>
      <c r="Q28" s="105">
        <f>(P28*$C$2)/1000</f>
        <v>2.8</v>
      </c>
      <c r="R28" s="214"/>
      <c r="S28" s="100" t="s">
        <v>168</v>
      </c>
      <c r="T28" s="101" t="s">
        <v>27</v>
      </c>
      <c r="U28" s="101" t="s">
        <v>107</v>
      </c>
      <c r="V28" s="239"/>
      <c r="W28" s="169"/>
      <c r="X28" s="168"/>
      <c r="Y28" s="168"/>
      <c r="Z28" s="158"/>
      <c r="AA28" s="158"/>
    </row>
    <row r="29" spans="1:1024" ht="16.2">
      <c r="A29" s="225"/>
      <c r="B29" s="214"/>
      <c r="C29" s="123"/>
      <c r="D29" s="101"/>
      <c r="E29" s="101"/>
      <c r="F29" s="214"/>
      <c r="G29" s="100" t="s">
        <v>230</v>
      </c>
      <c r="H29" s="101">
        <v>10</v>
      </c>
      <c r="I29" s="105">
        <f>(H29*$C$2)/1000</f>
        <v>3.5</v>
      </c>
      <c r="J29" s="214"/>
      <c r="K29" s="100" t="s">
        <v>178</v>
      </c>
      <c r="L29" s="101" t="s">
        <v>27</v>
      </c>
      <c r="M29" s="100" t="s">
        <v>107</v>
      </c>
      <c r="N29" s="214"/>
      <c r="O29" s="101" t="s">
        <v>228</v>
      </c>
      <c r="P29" s="101" t="s">
        <v>27</v>
      </c>
      <c r="Q29" s="101" t="s">
        <v>107</v>
      </c>
      <c r="R29" s="214"/>
      <c r="S29" s="100" t="s">
        <v>137</v>
      </c>
      <c r="T29" s="101" t="s">
        <v>27</v>
      </c>
      <c r="U29" s="101" t="s">
        <v>107</v>
      </c>
      <c r="V29" s="239"/>
      <c r="W29" s="169"/>
      <c r="X29" s="168"/>
      <c r="Y29" s="168"/>
      <c r="Z29" s="158"/>
      <c r="AA29" s="158"/>
    </row>
    <row r="30" spans="1:1024" ht="16.2">
      <c r="A30" s="225"/>
      <c r="B30" s="214"/>
      <c r="C30" s="123"/>
      <c r="D30" s="101"/>
      <c r="E30" s="101"/>
      <c r="F30" s="214"/>
      <c r="G30" s="100"/>
      <c r="H30" s="101"/>
      <c r="I30" s="100"/>
      <c r="J30" s="214"/>
      <c r="K30" s="100"/>
      <c r="L30" s="101"/>
      <c r="M30" s="101"/>
      <c r="N30" s="214"/>
      <c r="O30" s="101"/>
      <c r="P30" s="101"/>
      <c r="Q30" s="101"/>
      <c r="R30" s="214"/>
      <c r="S30" s="100"/>
      <c r="T30" s="101"/>
      <c r="U30" s="101"/>
      <c r="V30" s="239"/>
      <c r="W30" s="169"/>
      <c r="X30" s="168"/>
      <c r="Y30" s="168"/>
      <c r="Z30" s="158"/>
      <c r="AA30" s="158"/>
    </row>
    <row r="31" spans="1:1024" ht="16.2">
      <c r="A31" s="225" t="s">
        <v>7</v>
      </c>
      <c r="B31" s="225"/>
      <c r="C31" s="100"/>
      <c r="D31" s="101"/>
      <c r="E31" s="101"/>
      <c r="F31" s="101" t="s">
        <v>7</v>
      </c>
      <c r="G31" s="129" t="s">
        <v>7</v>
      </c>
      <c r="H31" s="112" t="s">
        <v>27</v>
      </c>
      <c r="I31" s="106" t="s">
        <v>142</v>
      </c>
      <c r="J31" s="171"/>
      <c r="K31" s="109"/>
      <c r="L31" s="109"/>
      <c r="M31" s="107"/>
      <c r="N31" s="101" t="s">
        <v>7</v>
      </c>
      <c r="O31" s="129" t="s">
        <v>7</v>
      </c>
      <c r="P31" s="112" t="s">
        <v>27</v>
      </c>
      <c r="Q31" s="106" t="s">
        <v>142</v>
      </c>
      <c r="R31" s="101"/>
      <c r="S31" s="100"/>
      <c r="T31" s="101"/>
      <c r="U31" s="101"/>
      <c r="V31" s="157"/>
      <c r="W31" s="172"/>
      <c r="X31" s="163"/>
      <c r="Y31" s="161"/>
      <c r="Z31" s="158"/>
      <c r="AA31" s="158"/>
    </row>
    <row r="32" spans="1:1024" ht="16.2">
      <c r="A32" s="212" t="s">
        <v>252</v>
      </c>
      <c r="B32" s="212"/>
      <c r="C32" s="96" t="s">
        <v>253</v>
      </c>
      <c r="D32" s="98"/>
      <c r="E32" s="96"/>
      <c r="F32" s="101"/>
      <c r="G32" s="101"/>
      <c r="H32" s="100"/>
      <c r="I32" s="101"/>
      <c r="J32" s="97" t="s">
        <v>143</v>
      </c>
      <c r="K32" s="97"/>
      <c r="L32" s="103"/>
      <c r="M32" s="97"/>
      <c r="N32" s="97"/>
      <c r="O32" s="97"/>
      <c r="P32" s="103"/>
      <c r="Q32" s="97"/>
      <c r="R32" s="96" t="s">
        <v>251</v>
      </c>
      <c r="S32" s="96" t="s">
        <v>254</v>
      </c>
      <c r="T32" s="98"/>
      <c r="U32" s="96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  <c r="IX32" s="92"/>
      <c r="IY32" s="92"/>
      <c r="IZ32" s="92"/>
      <c r="JA32" s="92"/>
      <c r="JB32" s="92"/>
      <c r="JC32" s="92"/>
      <c r="JD32" s="92"/>
      <c r="JE32" s="92"/>
      <c r="JF32" s="92"/>
      <c r="JG32" s="92"/>
      <c r="JH32" s="92"/>
      <c r="JI32" s="92"/>
      <c r="JJ32" s="92"/>
      <c r="JK32" s="92"/>
      <c r="JL32" s="92"/>
      <c r="JM32" s="92"/>
      <c r="JN32" s="92"/>
      <c r="JO32" s="92"/>
      <c r="JP32" s="92"/>
      <c r="JQ32" s="92"/>
      <c r="JR32" s="92"/>
      <c r="JS32" s="92"/>
      <c r="JT32" s="92"/>
      <c r="JU32" s="92"/>
      <c r="JV32" s="92"/>
      <c r="JW32" s="92"/>
      <c r="JX32" s="92"/>
      <c r="JY32" s="92"/>
      <c r="JZ32" s="92"/>
      <c r="KA32" s="92"/>
      <c r="KB32" s="92"/>
      <c r="KC32" s="92"/>
      <c r="KD32" s="92"/>
      <c r="KE32" s="92"/>
      <c r="KF32" s="92"/>
      <c r="KG32" s="92"/>
      <c r="KH32" s="92"/>
      <c r="KI32" s="92"/>
      <c r="KJ32" s="92"/>
      <c r="KK32" s="92"/>
      <c r="KL32" s="92"/>
      <c r="KM32" s="92"/>
      <c r="KN32" s="92"/>
      <c r="KO32" s="92"/>
      <c r="KP32" s="92"/>
      <c r="KQ32" s="92"/>
      <c r="KR32" s="92"/>
      <c r="KS32" s="92"/>
      <c r="KT32" s="92"/>
      <c r="KU32" s="92"/>
      <c r="KV32" s="92"/>
      <c r="KW32" s="92"/>
      <c r="KX32" s="92"/>
      <c r="KY32" s="92"/>
      <c r="KZ32" s="92"/>
      <c r="LA32" s="92"/>
      <c r="LB32" s="92"/>
      <c r="LC32" s="92"/>
      <c r="LD32" s="92"/>
      <c r="LE32" s="92"/>
      <c r="LF32" s="92"/>
      <c r="LG32" s="92"/>
      <c r="LH32" s="92"/>
      <c r="LI32" s="92"/>
      <c r="LJ32" s="92"/>
      <c r="LK32" s="92"/>
      <c r="LL32" s="92"/>
      <c r="LM32" s="92"/>
      <c r="LN32" s="92"/>
      <c r="LO32" s="92"/>
      <c r="LP32" s="92"/>
      <c r="LQ32" s="92"/>
      <c r="LR32" s="92"/>
      <c r="LS32" s="92"/>
      <c r="LT32" s="92"/>
      <c r="LU32" s="92"/>
      <c r="LV32" s="92"/>
      <c r="LW32" s="92"/>
      <c r="LX32" s="92"/>
      <c r="LY32" s="92"/>
      <c r="LZ32" s="92"/>
      <c r="MA32" s="92"/>
      <c r="MB32" s="92"/>
      <c r="MC32" s="92"/>
      <c r="MD32" s="92"/>
      <c r="ME32" s="92"/>
      <c r="MF32" s="92"/>
      <c r="MG32" s="92"/>
      <c r="MH32" s="92"/>
      <c r="MI32" s="92"/>
      <c r="MJ32" s="92"/>
      <c r="MK32" s="92"/>
      <c r="ML32" s="92"/>
      <c r="MM32" s="92"/>
      <c r="MN32" s="92"/>
      <c r="MO32" s="92"/>
      <c r="MP32" s="92"/>
      <c r="MQ32" s="92"/>
      <c r="MR32" s="92"/>
      <c r="MS32" s="92"/>
      <c r="MT32" s="92"/>
      <c r="MU32" s="92"/>
      <c r="MV32" s="92"/>
      <c r="MW32" s="92"/>
      <c r="MX32" s="92"/>
      <c r="MY32" s="92"/>
      <c r="MZ32" s="92"/>
      <c r="NA32" s="92"/>
      <c r="NB32" s="92"/>
      <c r="NC32" s="92"/>
      <c r="ND32" s="92"/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2"/>
      <c r="NY32" s="92"/>
      <c r="NZ32" s="92"/>
      <c r="OA32" s="92"/>
      <c r="OB32" s="92"/>
      <c r="OC32" s="92"/>
      <c r="OD32" s="92"/>
      <c r="OE32" s="92"/>
      <c r="OF32" s="92"/>
      <c r="OG32" s="92"/>
      <c r="OH32" s="92"/>
      <c r="OI32" s="92"/>
      <c r="OJ32" s="92"/>
      <c r="OK32" s="92"/>
      <c r="OL32" s="92"/>
      <c r="OM32" s="92"/>
      <c r="ON32" s="92"/>
      <c r="OO32" s="92"/>
      <c r="OP32" s="92"/>
      <c r="OQ32" s="92"/>
      <c r="OR32" s="92"/>
      <c r="OS32" s="92"/>
      <c r="OT32" s="92"/>
      <c r="OU32" s="92"/>
      <c r="OV32" s="92"/>
      <c r="OW32" s="92"/>
      <c r="OX32" s="92"/>
      <c r="OY32" s="92"/>
      <c r="OZ32" s="92"/>
      <c r="PA32" s="92"/>
      <c r="PB32" s="92"/>
      <c r="PC32" s="92"/>
      <c r="PD32" s="92"/>
      <c r="PE32" s="92"/>
      <c r="PF32" s="92"/>
      <c r="PG32" s="92"/>
      <c r="PH32" s="92"/>
      <c r="PI32" s="92"/>
      <c r="PJ32" s="92"/>
      <c r="PK32" s="92"/>
      <c r="PL32" s="92"/>
      <c r="PM32" s="92"/>
      <c r="PN32" s="92"/>
      <c r="PO32" s="92"/>
      <c r="PP32" s="92"/>
      <c r="PQ32" s="92"/>
      <c r="PR32" s="92"/>
      <c r="PS32" s="92"/>
      <c r="PT32" s="92"/>
      <c r="PU32" s="92"/>
      <c r="PV32" s="92"/>
      <c r="PW32" s="92"/>
      <c r="PX32" s="92"/>
      <c r="PY32" s="92"/>
      <c r="PZ32" s="92"/>
      <c r="QA32" s="92"/>
      <c r="QB32" s="92"/>
      <c r="QC32" s="92"/>
      <c r="QD32" s="92"/>
      <c r="QE32" s="92"/>
      <c r="QF32" s="92"/>
      <c r="QG32" s="92"/>
      <c r="QH32" s="92"/>
      <c r="QI32" s="92"/>
      <c r="QJ32" s="92"/>
      <c r="QK32" s="92"/>
      <c r="QL32" s="92"/>
      <c r="QM32" s="92"/>
      <c r="QN32" s="92"/>
      <c r="QO32" s="92"/>
      <c r="QP32" s="92"/>
      <c r="QQ32" s="92"/>
      <c r="QR32" s="92"/>
      <c r="QS32" s="92"/>
      <c r="QT32" s="92"/>
      <c r="QU32" s="92"/>
      <c r="QV32" s="92"/>
      <c r="QW32" s="92"/>
      <c r="QX32" s="92"/>
      <c r="QY32" s="92"/>
      <c r="QZ32" s="92"/>
      <c r="RA32" s="92"/>
      <c r="RB32" s="92"/>
      <c r="RC32" s="92"/>
      <c r="RD32" s="92"/>
      <c r="RE32" s="92"/>
      <c r="RF32" s="92"/>
      <c r="RG32" s="92"/>
      <c r="RH32" s="92"/>
      <c r="RI32" s="92"/>
      <c r="RJ32" s="92"/>
      <c r="RK32" s="92"/>
      <c r="RL32" s="92"/>
      <c r="RM32" s="92"/>
      <c r="RN32" s="92"/>
      <c r="RO32" s="92"/>
      <c r="RP32" s="92"/>
      <c r="RQ32" s="92"/>
      <c r="RR32" s="92"/>
      <c r="RS32" s="92"/>
      <c r="RT32" s="92"/>
      <c r="RU32" s="92"/>
      <c r="RV32" s="92"/>
      <c r="RW32" s="92"/>
      <c r="RX32" s="92"/>
      <c r="RY32" s="92"/>
      <c r="RZ32" s="92"/>
      <c r="SA32" s="92"/>
      <c r="SB32" s="92"/>
      <c r="SC32" s="92"/>
      <c r="SD32" s="92"/>
      <c r="SE32" s="92"/>
      <c r="SF32" s="92"/>
      <c r="SG32" s="92"/>
      <c r="SH32" s="92"/>
      <c r="SI32" s="92"/>
      <c r="SJ32" s="92"/>
      <c r="SK32" s="92"/>
      <c r="SL32" s="92"/>
      <c r="SM32" s="92"/>
      <c r="SN32" s="92"/>
      <c r="SO32" s="92"/>
      <c r="SP32" s="92"/>
      <c r="SQ32" s="92"/>
      <c r="SR32" s="92"/>
      <c r="SS32" s="92"/>
      <c r="ST32" s="92"/>
      <c r="SU32" s="92"/>
      <c r="SV32" s="92"/>
      <c r="SW32" s="92"/>
      <c r="SX32" s="92"/>
      <c r="SY32" s="92"/>
      <c r="SZ32" s="92"/>
      <c r="TA32" s="92"/>
      <c r="TB32" s="92"/>
      <c r="TC32" s="92"/>
      <c r="TD32" s="92"/>
      <c r="TE32" s="92"/>
      <c r="TF32" s="92"/>
      <c r="TG32" s="92"/>
      <c r="TH32" s="92"/>
      <c r="TI32" s="92"/>
      <c r="TJ32" s="92"/>
      <c r="TK32" s="92"/>
      <c r="TL32" s="92"/>
      <c r="TM32" s="92"/>
      <c r="TN32" s="92"/>
      <c r="TO32" s="92"/>
      <c r="TP32" s="92"/>
      <c r="TQ32" s="92"/>
      <c r="TR32" s="92"/>
      <c r="TS32" s="92"/>
      <c r="TT32" s="92"/>
      <c r="TU32" s="92"/>
      <c r="TV32" s="92"/>
      <c r="TW32" s="92"/>
      <c r="TX32" s="92"/>
      <c r="TY32" s="92"/>
      <c r="TZ32" s="92"/>
      <c r="UA32" s="92"/>
      <c r="UB32" s="92"/>
      <c r="UC32" s="92"/>
      <c r="UD32" s="92"/>
      <c r="UE32" s="92"/>
      <c r="UF32" s="92"/>
      <c r="UG32" s="92"/>
      <c r="UH32" s="92"/>
      <c r="UI32" s="92"/>
      <c r="UJ32" s="92"/>
      <c r="UK32" s="92"/>
      <c r="UL32" s="92"/>
      <c r="UM32" s="92"/>
      <c r="UN32" s="92"/>
      <c r="UO32" s="92"/>
      <c r="UP32" s="92"/>
      <c r="UQ32" s="92"/>
      <c r="UR32" s="92"/>
      <c r="US32" s="92"/>
      <c r="UT32" s="92"/>
      <c r="UU32" s="92"/>
      <c r="UV32" s="92"/>
      <c r="UW32" s="92"/>
      <c r="UX32" s="92"/>
      <c r="UY32" s="92"/>
      <c r="UZ32" s="92"/>
      <c r="VA32" s="92"/>
      <c r="VB32" s="92"/>
      <c r="VC32" s="92"/>
      <c r="VD32" s="92"/>
      <c r="VE32" s="92"/>
      <c r="VF32" s="92"/>
      <c r="VG32" s="92"/>
      <c r="VH32" s="92"/>
      <c r="VI32" s="92"/>
      <c r="VJ32" s="92"/>
      <c r="VK32" s="92"/>
      <c r="VL32" s="92"/>
      <c r="VM32" s="92"/>
      <c r="VN32" s="92"/>
      <c r="VO32" s="92"/>
      <c r="VP32" s="92"/>
      <c r="VQ32" s="92"/>
      <c r="VR32" s="92"/>
      <c r="VS32" s="92"/>
      <c r="VT32" s="92"/>
      <c r="VU32" s="92"/>
      <c r="VV32" s="92"/>
      <c r="VW32" s="92"/>
      <c r="VX32" s="92"/>
      <c r="VY32" s="92"/>
      <c r="VZ32" s="92"/>
      <c r="WA32" s="92"/>
      <c r="WB32" s="92"/>
      <c r="WC32" s="92"/>
      <c r="WD32" s="92"/>
      <c r="WE32" s="92"/>
      <c r="WF32" s="92"/>
      <c r="WG32" s="92"/>
      <c r="WH32" s="92"/>
      <c r="WI32" s="92"/>
      <c r="WJ32" s="92"/>
      <c r="WK32" s="92"/>
      <c r="WL32" s="92"/>
      <c r="WM32" s="92"/>
      <c r="WN32" s="92"/>
      <c r="WO32" s="92"/>
      <c r="WP32" s="92"/>
      <c r="WQ32" s="92"/>
      <c r="WR32" s="92"/>
      <c r="WS32" s="92"/>
      <c r="WT32" s="92"/>
      <c r="WU32" s="92"/>
      <c r="WV32" s="92"/>
      <c r="WW32" s="92"/>
      <c r="WX32" s="92"/>
      <c r="WY32" s="92"/>
      <c r="WZ32" s="92"/>
      <c r="XA32" s="92"/>
      <c r="XB32" s="92"/>
      <c r="XC32" s="92"/>
      <c r="XD32" s="92"/>
      <c r="XE32" s="92"/>
      <c r="XF32" s="92"/>
      <c r="XG32" s="92"/>
      <c r="XH32" s="92"/>
      <c r="XI32" s="92"/>
      <c r="XJ32" s="92"/>
      <c r="XK32" s="92"/>
      <c r="XL32" s="92"/>
      <c r="XM32" s="92"/>
      <c r="XN32" s="92"/>
      <c r="XO32" s="92"/>
      <c r="XP32" s="92"/>
      <c r="XQ32" s="92"/>
      <c r="XR32" s="92"/>
      <c r="XS32" s="92"/>
      <c r="XT32" s="92"/>
      <c r="XU32" s="92"/>
      <c r="XV32" s="92"/>
      <c r="XW32" s="92"/>
      <c r="XX32" s="92"/>
      <c r="XY32" s="92"/>
      <c r="XZ32" s="92"/>
      <c r="YA32" s="92"/>
      <c r="YB32" s="92"/>
      <c r="YC32" s="92"/>
      <c r="YD32" s="92"/>
      <c r="YE32" s="92"/>
      <c r="YF32" s="92"/>
      <c r="YG32" s="92"/>
      <c r="YH32" s="92"/>
      <c r="YI32" s="92"/>
      <c r="YJ32" s="92"/>
      <c r="YK32" s="92"/>
      <c r="YL32" s="92"/>
      <c r="YM32" s="92"/>
      <c r="YN32" s="92"/>
      <c r="YO32" s="92"/>
      <c r="YP32" s="92"/>
      <c r="YQ32" s="92"/>
      <c r="YR32" s="92"/>
      <c r="YS32" s="92"/>
      <c r="YT32" s="92"/>
      <c r="YU32" s="92"/>
      <c r="YV32" s="92"/>
      <c r="YW32" s="92"/>
      <c r="YX32" s="92"/>
      <c r="YY32" s="92"/>
      <c r="YZ32" s="92"/>
      <c r="ZA32" s="92"/>
      <c r="ZB32" s="92"/>
      <c r="ZC32" s="92"/>
      <c r="ZD32" s="92"/>
      <c r="ZE32" s="92"/>
      <c r="ZF32" s="92"/>
      <c r="ZG32" s="92"/>
      <c r="ZH32" s="92"/>
      <c r="ZI32" s="92"/>
      <c r="ZJ32" s="92"/>
      <c r="ZK32" s="92"/>
      <c r="ZL32" s="92"/>
      <c r="ZM32" s="92"/>
      <c r="ZN32" s="92"/>
      <c r="ZO32" s="92"/>
      <c r="ZP32" s="92"/>
      <c r="ZQ32" s="92"/>
      <c r="ZR32" s="92"/>
      <c r="ZS32" s="92"/>
      <c r="ZT32" s="92"/>
      <c r="ZU32" s="92"/>
      <c r="ZV32" s="92"/>
      <c r="ZW32" s="92"/>
      <c r="ZX32" s="92"/>
      <c r="ZY32" s="92"/>
      <c r="ZZ32" s="92"/>
      <c r="AAA32" s="92"/>
      <c r="AAB32" s="92"/>
      <c r="AAC32" s="92"/>
      <c r="AAD32" s="92"/>
      <c r="AAE32" s="92"/>
      <c r="AAF32" s="92"/>
      <c r="AAG32" s="92"/>
      <c r="AAH32" s="92"/>
      <c r="AAI32" s="92"/>
      <c r="AAJ32" s="92"/>
      <c r="AAK32" s="92"/>
      <c r="AAL32" s="92"/>
      <c r="AAM32" s="92"/>
      <c r="AAN32" s="92"/>
      <c r="AAO32" s="92"/>
      <c r="AAP32" s="92"/>
      <c r="AAQ32" s="92"/>
      <c r="AAR32" s="92"/>
      <c r="AAS32" s="92"/>
      <c r="AAT32" s="92"/>
      <c r="AAU32" s="92"/>
      <c r="AAV32" s="92"/>
      <c r="AAW32" s="92"/>
      <c r="AAX32" s="92"/>
      <c r="AAY32" s="92"/>
      <c r="AAZ32" s="92"/>
      <c r="ABA32" s="92"/>
      <c r="ABB32" s="92"/>
      <c r="ABC32" s="92"/>
      <c r="ABD32" s="92"/>
      <c r="ABE32" s="92"/>
      <c r="ABF32" s="92"/>
      <c r="ABG32" s="92"/>
      <c r="ABH32" s="92"/>
      <c r="ABI32" s="92"/>
      <c r="ABJ32" s="92"/>
      <c r="ABK32" s="92"/>
      <c r="ABL32" s="92"/>
      <c r="ABM32" s="92"/>
      <c r="ABN32" s="92"/>
      <c r="ABO32" s="92"/>
      <c r="ABP32" s="92"/>
      <c r="ABQ32" s="92"/>
      <c r="ABR32" s="92"/>
      <c r="ABS32" s="92"/>
      <c r="ABT32" s="92"/>
      <c r="ABU32" s="92"/>
      <c r="ABV32" s="92"/>
      <c r="ABW32" s="92"/>
      <c r="ABX32" s="92"/>
      <c r="ABY32" s="92"/>
      <c r="ABZ32" s="92"/>
      <c r="ACA32" s="92"/>
      <c r="ACB32" s="92"/>
      <c r="ACC32" s="92"/>
      <c r="ACD32" s="92"/>
      <c r="ACE32" s="92"/>
      <c r="ACF32" s="92"/>
      <c r="ACG32" s="92"/>
      <c r="ACH32" s="92"/>
      <c r="ACI32" s="92"/>
      <c r="ACJ32" s="92"/>
      <c r="ACK32" s="92"/>
      <c r="ACL32" s="92"/>
      <c r="ACM32" s="92"/>
      <c r="ACN32" s="92"/>
      <c r="ACO32" s="92"/>
      <c r="ACP32" s="92"/>
      <c r="ACQ32" s="92"/>
      <c r="ACR32" s="92"/>
      <c r="ACS32" s="92"/>
      <c r="ACT32" s="92"/>
      <c r="ACU32" s="92"/>
      <c r="ACV32" s="92"/>
      <c r="ACW32" s="92"/>
      <c r="ACX32" s="92"/>
      <c r="ACY32" s="92"/>
      <c r="ACZ32" s="92"/>
      <c r="ADA32" s="92"/>
      <c r="ADB32" s="92"/>
      <c r="ADC32" s="92"/>
      <c r="ADD32" s="92"/>
      <c r="ADE32" s="92"/>
      <c r="ADF32" s="92"/>
      <c r="ADG32" s="92"/>
      <c r="ADH32" s="92"/>
      <c r="ADI32" s="92"/>
      <c r="ADJ32" s="92"/>
      <c r="ADK32" s="92"/>
      <c r="ADL32" s="92"/>
      <c r="ADM32" s="92"/>
      <c r="ADN32" s="92"/>
      <c r="ADO32" s="92"/>
      <c r="ADP32" s="92"/>
      <c r="ADQ32" s="92"/>
      <c r="ADR32" s="92"/>
      <c r="ADS32" s="92"/>
      <c r="ADT32" s="92"/>
      <c r="ADU32" s="92"/>
      <c r="ADV32" s="92"/>
      <c r="ADW32" s="92"/>
      <c r="ADX32" s="92"/>
      <c r="ADY32" s="92"/>
      <c r="ADZ32" s="92"/>
      <c r="AEA32" s="92"/>
      <c r="AEB32" s="92"/>
      <c r="AEC32" s="92"/>
      <c r="AED32" s="92"/>
      <c r="AEE32" s="92"/>
      <c r="AEF32" s="92"/>
      <c r="AEG32" s="92"/>
      <c r="AEH32" s="92"/>
      <c r="AEI32" s="92"/>
      <c r="AEJ32" s="92"/>
      <c r="AEK32" s="92"/>
      <c r="AEL32" s="92"/>
      <c r="AEM32" s="92"/>
      <c r="AEN32" s="92"/>
      <c r="AEO32" s="92"/>
      <c r="AEP32" s="92"/>
      <c r="AEQ32" s="92"/>
      <c r="AER32" s="92"/>
      <c r="AES32" s="92"/>
      <c r="AET32" s="92"/>
      <c r="AEU32" s="92"/>
      <c r="AEV32" s="92"/>
      <c r="AEW32" s="92"/>
      <c r="AEX32" s="92"/>
      <c r="AEY32" s="92"/>
      <c r="AEZ32" s="92"/>
      <c r="AFA32" s="92"/>
      <c r="AFB32" s="92"/>
      <c r="AFC32" s="92"/>
      <c r="AFD32" s="92"/>
      <c r="AFE32" s="92"/>
      <c r="AFF32" s="92"/>
      <c r="AFG32" s="92"/>
      <c r="AFH32" s="92"/>
      <c r="AFI32" s="92"/>
      <c r="AFJ32" s="92"/>
      <c r="AFK32" s="92"/>
      <c r="AFL32" s="92"/>
      <c r="AFM32" s="92"/>
      <c r="AFN32" s="92"/>
      <c r="AFO32" s="92"/>
      <c r="AFP32" s="92"/>
      <c r="AFQ32" s="92"/>
      <c r="AFR32" s="92"/>
      <c r="AFS32" s="92"/>
      <c r="AFT32" s="92"/>
      <c r="AFU32" s="92"/>
      <c r="AFV32" s="92"/>
      <c r="AFW32" s="92"/>
      <c r="AFX32" s="92"/>
      <c r="AFY32" s="92"/>
      <c r="AFZ32" s="92"/>
      <c r="AGA32" s="92"/>
      <c r="AGB32" s="92"/>
      <c r="AGC32" s="92"/>
      <c r="AGD32" s="92"/>
      <c r="AGE32" s="92"/>
      <c r="AGF32" s="92"/>
      <c r="AGG32" s="92"/>
      <c r="AGH32" s="92"/>
      <c r="AGI32" s="92"/>
      <c r="AGJ32" s="92"/>
      <c r="AGK32" s="92"/>
      <c r="AGL32" s="92"/>
      <c r="AGM32" s="92"/>
      <c r="AGN32" s="92"/>
      <c r="AGO32" s="92"/>
      <c r="AGP32" s="92"/>
      <c r="AGQ32" s="92"/>
      <c r="AGR32" s="92"/>
      <c r="AGS32" s="92"/>
      <c r="AGT32" s="92"/>
      <c r="AGU32" s="92"/>
      <c r="AGV32" s="92"/>
      <c r="AGW32" s="92"/>
      <c r="AGX32" s="92"/>
      <c r="AGY32" s="92"/>
      <c r="AGZ32" s="92"/>
      <c r="AHA32" s="92"/>
      <c r="AHB32" s="92"/>
      <c r="AHC32" s="92"/>
      <c r="AHD32" s="92"/>
      <c r="AHE32" s="92"/>
      <c r="AHF32" s="92"/>
      <c r="AHG32" s="92"/>
      <c r="AHH32" s="92"/>
      <c r="AHI32" s="92"/>
      <c r="AHJ32" s="92"/>
      <c r="AHK32" s="92"/>
      <c r="AHL32" s="92"/>
      <c r="AHM32" s="92"/>
      <c r="AHN32" s="92"/>
      <c r="AHO32" s="92"/>
      <c r="AHP32" s="92"/>
      <c r="AHQ32" s="92"/>
      <c r="AHR32" s="92"/>
      <c r="AHS32" s="92"/>
      <c r="AHT32" s="92"/>
      <c r="AHU32" s="92"/>
      <c r="AHV32" s="92"/>
      <c r="AHW32" s="92"/>
      <c r="AHX32" s="92"/>
      <c r="AHY32" s="92"/>
      <c r="AHZ32" s="92"/>
      <c r="AIA32" s="92"/>
      <c r="AIB32" s="92"/>
      <c r="AIC32" s="92"/>
      <c r="AID32" s="92"/>
      <c r="AIE32" s="92"/>
      <c r="AIF32" s="92"/>
      <c r="AIG32" s="92"/>
      <c r="AIH32" s="92"/>
      <c r="AII32" s="92"/>
      <c r="AIJ32" s="92"/>
      <c r="AIK32" s="92"/>
      <c r="AIL32" s="92"/>
      <c r="AIM32" s="92"/>
      <c r="AIN32" s="92"/>
      <c r="AIO32" s="92"/>
      <c r="AIP32" s="92"/>
      <c r="AIQ32" s="92"/>
      <c r="AIR32" s="92"/>
      <c r="AIS32" s="92"/>
      <c r="AIT32" s="92"/>
      <c r="AIU32" s="92"/>
      <c r="AIV32" s="92"/>
      <c r="AIW32" s="92"/>
      <c r="AIX32" s="92"/>
      <c r="AIY32" s="92"/>
      <c r="AIZ32" s="92"/>
      <c r="AJA32" s="92"/>
      <c r="AJB32" s="92"/>
      <c r="AJC32" s="92"/>
      <c r="AJD32" s="92"/>
      <c r="AJE32" s="92"/>
      <c r="AJF32" s="92"/>
      <c r="AJG32" s="92"/>
      <c r="AJH32" s="92"/>
      <c r="AJI32" s="92"/>
      <c r="AJJ32" s="92"/>
      <c r="AJK32" s="92"/>
      <c r="AJL32" s="92"/>
      <c r="AJM32" s="92"/>
      <c r="AJN32" s="92"/>
      <c r="AJO32" s="92"/>
      <c r="AJP32" s="92"/>
      <c r="AJQ32" s="92"/>
      <c r="AJR32" s="92"/>
      <c r="AJS32" s="92"/>
      <c r="AJT32" s="92"/>
      <c r="AJU32" s="92"/>
      <c r="AJV32" s="92"/>
      <c r="AJW32" s="92"/>
      <c r="AJX32" s="92"/>
      <c r="AJY32" s="92"/>
      <c r="AJZ32" s="92"/>
      <c r="AKA32" s="92"/>
      <c r="AKB32" s="92"/>
      <c r="AKC32" s="92"/>
      <c r="AKD32" s="92"/>
      <c r="AKE32" s="92"/>
      <c r="AKF32" s="92"/>
      <c r="AKG32" s="92"/>
      <c r="AKH32" s="92"/>
      <c r="AKI32" s="92"/>
      <c r="AKJ32" s="92"/>
      <c r="AKK32" s="92"/>
      <c r="AKL32" s="92"/>
      <c r="AKM32" s="92"/>
      <c r="AKN32" s="92"/>
      <c r="AKO32" s="92"/>
      <c r="AKP32" s="92"/>
      <c r="AKQ32" s="92"/>
      <c r="AKR32" s="92"/>
      <c r="AKS32" s="92"/>
      <c r="AKT32" s="92"/>
      <c r="AKU32" s="92"/>
      <c r="AKV32" s="92"/>
      <c r="AKW32" s="92"/>
      <c r="AKX32" s="92"/>
      <c r="AKY32" s="92"/>
      <c r="AKZ32" s="92"/>
      <c r="ALA32" s="92"/>
      <c r="ALB32" s="92"/>
      <c r="ALC32" s="92"/>
      <c r="ALD32" s="92"/>
      <c r="ALE32" s="92"/>
      <c r="ALF32" s="92"/>
      <c r="ALG32" s="92"/>
      <c r="ALH32" s="92"/>
      <c r="ALI32" s="92"/>
      <c r="ALJ32" s="92"/>
      <c r="ALK32" s="92"/>
      <c r="ALL32" s="92"/>
      <c r="ALM32" s="92"/>
      <c r="ALN32" s="92"/>
      <c r="ALO32" s="92"/>
      <c r="ALP32" s="92"/>
      <c r="ALQ32" s="92"/>
      <c r="ALR32" s="92"/>
      <c r="ALS32" s="92"/>
      <c r="ALT32" s="92"/>
      <c r="ALU32" s="92"/>
      <c r="ALV32" s="92"/>
      <c r="ALW32" s="92"/>
      <c r="ALX32" s="92"/>
      <c r="ALY32" s="92"/>
      <c r="ALZ32" s="92"/>
      <c r="AMA32" s="92"/>
      <c r="AMB32" s="92"/>
      <c r="AMC32" s="92"/>
      <c r="AMD32" s="92"/>
      <c r="AME32" s="92"/>
      <c r="AMF32" s="92"/>
      <c r="AMG32" s="92"/>
      <c r="AMH32" s="92"/>
      <c r="AMI32" s="92"/>
      <c r="AMJ32" s="92"/>
    </row>
    <row r="33" spans="1:27" ht="16.5" customHeight="1">
      <c r="A33" s="229" t="s">
        <v>144</v>
      </c>
      <c r="B33" s="207" t="s">
        <v>145</v>
      </c>
      <c r="C33" s="207"/>
      <c r="D33" s="100">
        <v>3</v>
      </c>
      <c r="E33" s="131">
        <f>D33*45</f>
        <v>135</v>
      </c>
      <c r="F33" s="207" t="s">
        <v>145</v>
      </c>
      <c r="G33" s="207"/>
      <c r="H33" s="100">
        <v>3</v>
      </c>
      <c r="I33" s="131">
        <f>H33*45</f>
        <v>135</v>
      </c>
      <c r="J33" s="207" t="s">
        <v>145</v>
      </c>
      <c r="K33" s="207"/>
      <c r="L33" s="100">
        <v>3</v>
      </c>
      <c r="M33" s="131">
        <f>L33*45</f>
        <v>135</v>
      </c>
      <c r="N33" s="207" t="s">
        <v>145</v>
      </c>
      <c r="O33" s="207"/>
      <c r="P33" s="100">
        <v>3</v>
      </c>
      <c r="Q33" s="131">
        <f>P33*45</f>
        <v>135</v>
      </c>
      <c r="R33" s="207" t="s">
        <v>145</v>
      </c>
      <c r="S33" s="207"/>
      <c r="T33" s="100">
        <v>4</v>
      </c>
      <c r="U33" s="131">
        <f>T33*45</f>
        <v>180</v>
      </c>
      <c r="V33" s="237"/>
      <c r="W33" s="237"/>
      <c r="X33" s="159"/>
      <c r="Y33" s="173"/>
      <c r="Z33" s="158"/>
      <c r="AA33" s="158"/>
    </row>
    <row r="34" spans="1:27" ht="16.5" customHeight="1">
      <c r="A34" s="229"/>
      <c r="B34" s="130" t="s">
        <v>146</v>
      </c>
      <c r="C34" s="130"/>
      <c r="D34" s="100">
        <v>5</v>
      </c>
      <c r="E34" s="136">
        <f>D34*70</f>
        <v>350</v>
      </c>
      <c r="F34" s="207" t="s">
        <v>146</v>
      </c>
      <c r="G34" s="207"/>
      <c r="H34" s="100">
        <v>5.3</v>
      </c>
      <c r="I34" s="136">
        <f>H34*70</f>
        <v>371</v>
      </c>
      <c r="J34" s="207" t="s">
        <v>146</v>
      </c>
      <c r="K34" s="207"/>
      <c r="L34" s="100">
        <v>5.0999999999999996</v>
      </c>
      <c r="M34" s="136">
        <f>L34*70</f>
        <v>357</v>
      </c>
      <c r="N34" s="207" t="s">
        <v>146</v>
      </c>
      <c r="O34" s="207"/>
      <c r="P34" s="100">
        <v>5.2</v>
      </c>
      <c r="Q34" s="136">
        <f>P34*70</f>
        <v>364</v>
      </c>
      <c r="R34" s="130" t="s">
        <v>146</v>
      </c>
      <c r="S34" s="130"/>
      <c r="T34" s="100">
        <v>5</v>
      </c>
      <c r="U34" s="136">
        <f>T34*70</f>
        <v>350</v>
      </c>
      <c r="V34" s="237"/>
      <c r="W34" s="237"/>
      <c r="X34" s="159"/>
      <c r="Y34" s="174"/>
      <c r="Z34" s="158"/>
      <c r="AA34" s="158"/>
    </row>
    <row r="35" spans="1:27" ht="16.2">
      <c r="A35" s="229"/>
      <c r="B35" s="130" t="s">
        <v>147</v>
      </c>
      <c r="C35" s="130"/>
      <c r="D35" s="100">
        <v>2.5</v>
      </c>
      <c r="E35" s="131">
        <f>D35*75</f>
        <v>187.5</v>
      </c>
      <c r="F35" s="207" t="s">
        <v>147</v>
      </c>
      <c r="G35" s="207"/>
      <c r="H35" s="100">
        <v>2.5</v>
      </c>
      <c r="I35" s="131">
        <f>H35*75</f>
        <v>187.5</v>
      </c>
      <c r="J35" s="207" t="s">
        <v>147</v>
      </c>
      <c r="K35" s="207"/>
      <c r="L35" s="100">
        <v>2.5</v>
      </c>
      <c r="M35" s="131">
        <f>L35*75</f>
        <v>187.5</v>
      </c>
      <c r="N35" s="207" t="s">
        <v>147</v>
      </c>
      <c r="O35" s="207"/>
      <c r="P35" s="100">
        <v>2.5</v>
      </c>
      <c r="Q35" s="131">
        <f>P35*75</f>
        <v>187.5</v>
      </c>
      <c r="R35" s="130" t="s">
        <v>147</v>
      </c>
      <c r="S35" s="130"/>
      <c r="T35" s="100">
        <v>2.5</v>
      </c>
      <c r="U35" s="131">
        <f>T35*75</f>
        <v>187.5</v>
      </c>
      <c r="V35" s="237"/>
      <c r="W35" s="237"/>
      <c r="X35" s="159"/>
      <c r="Y35" s="173"/>
      <c r="Z35" s="158"/>
      <c r="AA35" s="158"/>
    </row>
    <row r="36" spans="1:27" ht="16.2">
      <c r="A36" s="229"/>
      <c r="B36" s="130" t="s">
        <v>148</v>
      </c>
      <c r="C36" s="130"/>
      <c r="D36" s="100">
        <v>1.7</v>
      </c>
      <c r="E36" s="136">
        <f>D36*25</f>
        <v>42.5</v>
      </c>
      <c r="F36" s="207" t="s">
        <v>148</v>
      </c>
      <c r="G36" s="207"/>
      <c r="H36" s="100">
        <v>1.5</v>
      </c>
      <c r="I36" s="136">
        <f>H36*25</f>
        <v>37.5</v>
      </c>
      <c r="J36" s="207" t="s">
        <v>148</v>
      </c>
      <c r="K36" s="207"/>
      <c r="L36" s="100">
        <v>1.5</v>
      </c>
      <c r="M36" s="136">
        <f>L36*25</f>
        <v>37.5</v>
      </c>
      <c r="N36" s="207" t="s">
        <v>148</v>
      </c>
      <c r="O36" s="207"/>
      <c r="P36" s="100">
        <v>1.7</v>
      </c>
      <c r="Q36" s="136">
        <f>P36*25</f>
        <v>42.5</v>
      </c>
      <c r="R36" s="130" t="s">
        <v>148</v>
      </c>
      <c r="S36" s="130"/>
      <c r="T36" s="100">
        <v>1.5</v>
      </c>
      <c r="U36" s="136">
        <f>T36*25</f>
        <v>37.5</v>
      </c>
      <c r="V36" s="237"/>
      <c r="W36" s="237"/>
      <c r="X36" s="159"/>
      <c r="Y36" s="174"/>
      <c r="Z36" s="158"/>
      <c r="AA36" s="158"/>
    </row>
    <row r="37" spans="1:27" ht="16.2">
      <c r="A37" s="229"/>
      <c r="B37" s="130" t="s">
        <v>149</v>
      </c>
      <c r="C37" s="130"/>
      <c r="D37" s="101">
        <v>0</v>
      </c>
      <c r="E37" s="131">
        <f>D37*60</f>
        <v>0</v>
      </c>
      <c r="F37" s="207" t="s">
        <v>149</v>
      </c>
      <c r="G37" s="207"/>
      <c r="H37" s="101">
        <v>1</v>
      </c>
      <c r="I37" s="131">
        <f>H37*60</f>
        <v>60</v>
      </c>
      <c r="J37" s="207" t="s">
        <v>149</v>
      </c>
      <c r="K37" s="207"/>
      <c r="L37" s="101">
        <v>0</v>
      </c>
      <c r="M37" s="131">
        <f>L37*60</f>
        <v>0</v>
      </c>
      <c r="N37" s="207" t="s">
        <v>149</v>
      </c>
      <c r="O37" s="207"/>
      <c r="P37" s="101">
        <v>1</v>
      </c>
      <c r="Q37" s="131">
        <f>P37*60</f>
        <v>60</v>
      </c>
      <c r="R37" s="130" t="s">
        <v>149</v>
      </c>
      <c r="S37" s="130"/>
      <c r="T37" s="101">
        <v>0</v>
      </c>
      <c r="U37" s="131">
        <f>T37*60</f>
        <v>0</v>
      </c>
      <c r="V37" s="237"/>
      <c r="W37" s="237"/>
      <c r="X37" s="157"/>
      <c r="Y37" s="173"/>
      <c r="Z37" s="158"/>
      <c r="AA37" s="158"/>
    </row>
    <row r="38" spans="1:27" ht="16.2">
      <c r="A38" s="229"/>
      <c r="B38" s="209" t="s">
        <v>150</v>
      </c>
      <c r="C38" s="209"/>
      <c r="D38" s="101">
        <v>0</v>
      </c>
      <c r="E38" s="136">
        <f>D38*120</f>
        <v>0</v>
      </c>
      <c r="F38" s="209" t="s">
        <v>150</v>
      </c>
      <c r="G38" s="209"/>
      <c r="H38" s="101">
        <v>0</v>
      </c>
      <c r="I38" s="136">
        <f>H38*120</f>
        <v>0</v>
      </c>
      <c r="J38" s="209" t="s">
        <v>181</v>
      </c>
      <c r="K38" s="209"/>
      <c r="L38" s="115">
        <v>0</v>
      </c>
      <c r="M38" s="136">
        <f>L38*120</f>
        <v>0</v>
      </c>
      <c r="N38" s="209" t="s">
        <v>150</v>
      </c>
      <c r="O38" s="209"/>
      <c r="P38" s="100">
        <v>0</v>
      </c>
      <c r="Q38" s="136">
        <f>P38*120</f>
        <v>0</v>
      </c>
      <c r="R38" s="209" t="s">
        <v>150</v>
      </c>
      <c r="S38" s="209"/>
      <c r="T38" s="101">
        <v>0</v>
      </c>
      <c r="U38" s="136">
        <f>T38*120</f>
        <v>0</v>
      </c>
      <c r="V38" s="238"/>
      <c r="W38" s="238"/>
      <c r="X38" s="157"/>
      <c r="Y38" s="174"/>
      <c r="Z38" s="158"/>
      <c r="AA38" s="158"/>
    </row>
    <row r="39" spans="1:27" s="151" customFormat="1" ht="16.2">
      <c r="A39" s="149"/>
      <c r="B39" s="207" t="s">
        <v>152</v>
      </c>
      <c r="C39" s="207"/>
      <c r="D39" s="150"/>
      <c r="E39" s="136">
        <f>SUM(E33:E37)</f>
        <v>715</v>
      </c>
      <c r="F39" s="207" t="s">
        <v>152</v>
      </c>
      <c r="G39" s="207"/>
      <c r="H39" s="140"/>
      <c r="I39" s="136">
        <f>SUM(I33:I37)</f>
        <v>791</v>
      </c>
      <c r="J39" s="207" t="s">
        <v>152</v>
      </c>
      <c r="K39" s="207"/>
      <c r="L39" s="140"/>
      <c r="M39" s="136">
        <f>SUM(M33:M38)</f>
        <v>717</v>
      </c>
      <c r="N39" s="207" t="s">
        <v>152</v>
      </c>
      <c r="O39" s="207"/>
      <c r="P39" s="140"/>
      <c r="Q39" s="136">
        <f>SUM(Q33:Q37)</f>
        <v>789</v>
      </c>
      <c r="R39" s="207" t="s">
        <v>152</v>
      </c>
      <c r="S39" s="207"/>
      <c r="T39" s="150"/>
      <c r="U39" s="131">
        <f>SUM(U33:U37)</f>
        <v>755</v>
      </c>
      <c r="V39" s="237"/>
      <c r="W39" s="237"/>
      <c r="X39" s="175"/>
      <c r="Y39" s="173"/>
      <c r="Z39" s="176"/>
      <c r="AA39" s="176"/>
    </row>
    <row r="40" spans="1:27" ht="16.2">
      <c r="A40" s="152"/>
      <c r="B40" s="152" t="s">
        <v>182</v>
      </c>
      <c r="C40" s="152"/>
      <c r="D40" s="152"/>
      <c r="E40" s="152"/>
      <c r="F40" s="152"/>
      <c r="G40" s="152"/>
      <c r="H40" s="152" t="s">
        <v>183</v>
      </c>
      <c r="I40" s="152"/>
      <c r="J40" s="152"/>
      <c r="K40" s="152"/>
      <c r="L40" s="152"/>
      <c r="M40" s="152"/>
      <c r="N40" s="152"/>
      <c r="O40" s="152"/>
      <c r="P40" s="152" t="s">
        <v>184</v>
      </c>
      <c r="Q40" s="152"/>
      <c r="R40" s="152"/>
      <c r="S40" s="152"/>
      <c r="T40" s="152"/>
      <c r="U40" s="152"/>
      <c r="V40" s="158"/>
      <c r="W40" s="158"/>
      <c r="X40" s="158"/>
      <c r="Y40" s="158"/>
      <c r="Z40" s="158"/>
      <c r="AA40" s="158"/>
    </row>
    <row r="41" spans="1:27">
      <c r="V41" s="158"/>
      <c r="W41" s="158"/>
      <c r="X41" s="158"/>
      <c r="Y41" s="158"/>
      <c r="Z41" s="158"/>
      <c r="AA41" s="158"/>
    </row>
    <row r="42" spans="1:27">
      <c r="V42" s="158"/>
      <c r="W42" s="158"/>
      <c r="X42" s="158"/>
      <c r="Y42" s="158"/>
      <c r="Z42" s="158"/>
      <c r="AA42" s="158"/>
    </row>
    <row r="43" spans="1:27">
      <c r="V43" s="158"/>
      <c r="W43" s="158"/>
      <c r="X43" s="158"/>
      <c r="Y43" s="158"/>
      <c r="Z43" s="158"/>
      <c r="AA43" s="158"/>
    </row>
  </sheetData>
  <mergeCells count="78">
    <mergeCell ref="A1:U1"/>
    <mergeCell ref="B3:E3"/>
    <mergeCell ref="F3:I3"/>
    <mergeCell ref="J3:M3"/>
    <mergeCell ref="N3:Q3"/>
    <mergeCell ref="R3:U3"/>
    <mergeCell ref="V3:Y3"/>
    <mergeCell ref="A5:A6"/>
    <mergeCell ref="B5:B6"/>
    <mergeCell ref="F5:F6"/>
    <mergeCell ref="J5:J14"/>
    <mergeCell ref="N5:N6"/>
    <mergeCell ref="R5:R6"/>
    <mergeCell ref="V5:V6"/>
    <mergeCell ref="A7:A14"/>
    <mergeCell ref="B7:B14"/>
    <mergeCell ref="F7:F14"/>
    <mergeCell ref="N7:N14"/>
    <mergeCell ref="R7:R14"/>
    <mergeCell ref="V7:V14"/>
    <mergeCell ref="R15:R20"/>
    <mergeCell ref="V15:V20"/>
    <mergeCell ref="A21:A25"/>
    <mergeCell ref="B21:B25"/>
    <mergeCell ref="F21:F25"/>
    <mergeCell ref="J21:J25"/>
    <mergeCell ref="N21:N25"/>
    <mergeCell ref="R21:R25"/>
    <mergeCell ref="V21:V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V26:V30"/>
    <mergeCell ref="A31:B31"/>
    <mergeCell ref="A32:B32"/>
    <mergeCell ref="A33:A38"/>
    <mergeCell ref="B33:C33"/>
    <mergeCell ref="F33:G33"/>
    <mergeCell ref="J33:K33"/>
    <mergeCell ref="N33:O33"/>
    <mergeCell ref="R33:S33"/>
    <mergeCell ref="V33:W33"/>
    <mergeCell ref="F34:G34"/>
    <mergeCell ref="J34:K34"/>
    <mergeCell ref="N34:O34"/>
    <mergeCell ref="V34:W34"/>
    <mergeCell ref="F35:G35"/>
    <mergeCell ref="J35:K35"/>
    <mergeCell ref="N35:O35"/>
    <mergeCell ref="V35:W35"/>
    <mergeCell ref="F36:G36"/>
    <mergeCell ref="J36:K36"/>
    <mergeCell ref="N36:O36"/>
    <mergeCell ref="V36:W36"/>
    <mergeCell ref="F37:G37"/>
    <mergeCell ref="J37:K37"/>
    <mergeCell ref="N37:O37"/>
    <mergeCell ref="V37:W37"/>
    <mergeCell ref="B38:C38"/>
    <mergeCell ref="F38:G38"/>
    <mergeCell ref="J38:K38"/>
    <mergeCell ref="N38:O38"/>
    <mergeCell ref="R38:S38"/>
    <mergeCell ref="V38:W38"/>
    <mergeCell ref="V39:W39"/>
    <mergeCell ref="B39:C39"/>
    <mergeCell ref="F39:G39"/>
    <mergeCell ref="J39:K39"/>
    <mergeCell ref="N39:O39"/>
    <mergeCell ref="R39:S39"/>
  </mergeCells>
  <phoneticPr fontId="41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zoomScaleNormal="100" workbookViewId="0">
      <selection activeCell="E20" sqref="B15:E20"/>
    </sheetView>
  </sheetViews>
  <sheetFormatPr defaultColWidth="8.59765625" defaultRowHeight="14.4"/>
  <cols>
    <col min="1" max="1" width="4.8984375" customWidth="1"/>
    <col min="1020" max="1024" width="10" customWidth="1"/>
  </cols>
  <sheetData>
    <row r="1" spans="1:21" ht="24.6">
      <c r="A1" s="231" t="s">
        <v>231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1" s="92" customFormat="1" ht="22.2">
      <c r="A2" s="93" t="s">
        <v>81</v>
      </c>
      <c r="B2" s="93"/>
      <c r="C2" s="94">
        <v>350</v>
      </c>
      <c r="D2" s="93" t="s">
        <v>82</v>
      </c>
      <c r="E2" s="93"/>
      <c r="F2" s="93"/>
      <c r="G2" s="93"/>
      <c r="H2" s="93"/>
      <c r="I2" s="93"/>
      <c r="J2" s="95"/>
      <c r="K2" s="95"/>
      <c r="L2" s="95"/>
      <c r="M2" s="95"/>
      <c r="N2" s="95"/>
      <c r="O2" s="95"/>
      <c r="P2" s="95"/>
      <c r="Q2" s="95"/>
    </row>
    <row r="3" spans="1:21" ht="16.2">
      <c r="A3" s="101" t="s">
        <v>0</v>
      </c>
      <c r="B3" s="225" t="s">
        <v>232</v>
      </c>
      <c r="C3" s="225"/>
      <c r="D3" s="225"/>
      <c r="E3" s="225"/>
      <c r="F3" s="217" t="s">
        <v>233</v>
      </c>
      <c r="G3" s="217"/>
      <c r="H3" s="217"/>
      <c r="I3" s="217"/>
      <c r="J3" s="217" t="s">
        <v>234</v>
      </c>
      <c r="K3" s="217"/>
      <c r="L3" s="217"/>
      <c r="M3" s="217"/>
      <c r="N3" s="217" t="s">
        <v>234</v>
      </c>
      <c r="O3" s="217"/>
      <c r="P3" s="217"/>
      <c r="Q3" s="217"/>
      <c r="R3" s="217" t="s">
        <v>234</v>
      </c>
      <c r="S3" s="217"/>
      <c r="T3" s="217"/>
      <c r="U3" s="217"/>
    </row>
    <row r="4" spans="1:21" ht="16.2">
      <c r="A4" s="101" t="s">
        <v>88</v>
      </c>
      <c r="B4" s="100" t="s">
        <v>89</v>
      </c>
      <c r="C4" s="101" t="s">
        <v>90</v>
      </c>
      <c r="D4" s="102" t="s">
        <v>91</v>
      </c>
      <c r="E4" s="100" t="s">
        <v>92</v>
      </c>
      <c r="F4" s="109" t="s">
        <v>89</v>
      </c>
      <c r="G4" s="107" t="s">
        <v>90</v>
      </c>
      <c r="H4" s="177" t="s">
        <v>91</v>
      </c>
      <c r="I4" s="109" t="s">
        <v>92</v>
      </c>
      <c r="J4" s="109" t="s">
        <v>89</v>
      </c>
      <c r="K4" s="107" t="s">
        <v>90</v>
      </c>
      <c r="L4" s="177" t="s">
        <v>91</v>
      </c>
      <c r="M4" s="109" t="s">
        <v>92</v>
      </c>
      <c r="N4" s="109" t="s">
        <v>89</v>
      </c>
      <c r="O4" s="107" t="s">
        <v>90</v>
      </c>
      <c r="P4" s="177" t="s">
        <v>91</v>
      </c>
      <c r="Q4" s="109" t="s">
        <v>92</v>
      </c>
      <c r="R4" s="109" t="s">
        <v>89</v>
      </c>
      <c r="S4" s="107" t="s">
        <v>90</v>
      </c>
      <c r="T4" s="177" t="s">
        <v>91</v>
      </c>
      <c r="U4" s="109" t="s">
        <v>92</v>
      </c>
    </row>
    <row r="5" spans="1:21" ht="16.5" customHeight="1">
      <c r="A5" s="230" t="s">
        <v>2</v>
      </c>
      <c r="B5" s="225" t="s">
        <v>16</v>
      </c>
      <c r="C5" s="101" t="s">
        <v>93</v>
      </c>
      <c r="D5" s="101">
        <v>100</v>
      </c>
      <c r="E5" s="105">
        <f>(D5*$C$2)/1000</f>
        <v>35</v>
      </c>
      <c r="F5" s="217"/>
      <c r="G5" s="107"/>
      <c r="H5" s="106"/>
      <c r="I5" s="178"/>
      <c r="J5" s="216"/>
      <c r="K5" s="107"/>
      <c r="L5" s="107"/>
      <c r="M5" s="178"/>
      <c r="N5" s="217"/>
      <c r="O5" s="107"/>
      <c r="P5" s="106"/>
      <c r="Q5" s="178"/>
      <c r="R5" s="217"/>
      <c r="S5" s="107"/>
      <c r="T5" s="106"/>
      <c r="U5" s="178"/>
    </row>
    <row r="6" spans="1:21" ht="16.2">
      <c r="A6" s="230"/>
      <c r="B6" s="225"/>
      <c r="C6" s="101"/>
      <c r="D6" s="101"/>
      <c r="E6" s="105"/>
      <c r="F6" s="217"/>
      <c r="G6" s="107"/>
      <c r="H6" s="106"/>
      <c r="I6" s="178"/>
      <c r="J6" s="216"/>
      <c r="K6" s="107"/>
      <c r="L6" s="107"/>
      <c r="M6" s="178"/>
      <c r="N6" s="217"/>
      <c r="O6" s="107"/>
      <c r="P6" s="106"/>
      <c r="Q6" s="178"/>
      <c r="R6" s="217"/>
      <c r="S6" s="107"/>
      <c r="T6" s="106"/>
      <c r="U6" s="178"/>
    </row>
    <row r="7" spans="1:21" ht="16.5" customHeight="1">
      <c r="A7" s="230" t="s">
        <v>98</v>
      </c>
      <c r="B7" s="214" t="s">
        <v>76</v>
      </c>
      <c r="C7" s="108" t="s">
        <v>99</v>
      </c>
      <c r="D7" s="101">
        <v>100</v>
      </c>
      <c r="E7" s="105">
        <f>(D7*$C$2)/1000</f>
        <v>35</v>
      </c>
      <c r="F7" s="216"/>
      <c r="G7" s="109"/>
      <c r="H7" s="107"/>
      <c r="I7" s="178"/>
      <c r="J7" s="216"/>
      <c r="K7" s="109"/>
      <c r="L7" s="107"/>
      <c r="M7" s="178"/>
      <c r="N7" s="216"/>
      <c r="O7" s="109"/>
      <c r="P7" s="109"/>
      <c r="Q7" s="109"/>
      <c r="R7" s="216"/>
      <c r="S7" s="112"/>
      <c r="T7" s="107"/>
      <c r="U7" s="178"/>
    </row>
    <row r="8" spans="1:21" ht="16.2">
      <c r="A8" s="230"/>
      <c r="B8" s="214"/>
      <c r="C8" s="100" t="s">
        <v>170</v>
      </c>
      <c r="D8" s="101">
        <v>8</v>
      </c>
      <c r="E8" s="105">
        <f>(D8*$C$2)/1000</f>
        <v>2.8</v>
      </c>
      <c r="F8" s="216"/>
      <c r="G8" s="109"/>
      <c r="H8" s="107"/>
      <c r="I8" s="178"/>
      <c r="J8" s="216"/>
      <c r="K8" s="109"/>
      <c r="L8" s="107"/>
      <c r="M8" s="178"/>
      <c r="N8" s="216"/>
      <c r="O8" s="109"/>
      <c r="P8" s="107"/>
      <c r="Q8" s="109"/>
      <c r="R8" s="216"/>
      <c r="S8" s="109"/>
      <c r="T8" s="109"/>
      <c r="U8" s="178"/>
    </row>
    <row r="9" spans="1:21" ht="16.2">
      <c r="A9" s="230"/>
      <c r="B9" s="214"/>
      <c r="C9" s="100" t="s">
        <v>196</v>
      </c>
      <c r="D9" s="101" t="s">
        <v>27</v>
      </c>
      <c r="E9" s="101" t="s">
        <v>107</v>
      </c>
      <c r="F9" s="216"/>
      <c r="G9" s="109"/>
      <c r="H9" s="107"/>
      <c r="I9" s="178"/>
      <c r="J9" s="216"/>
      <c r="K9" s="109"/>
      <c r="L9" s="107"/>
      <c r="M9" s="178"/>
      <c r="N9" s="216"/>
      <c r="O9" s="109"/>
      <c r="P9" s="107"/>
      <c r="Q9" s="109"/>
      <c r="R9" s="216"/>
      <c r="S9" s="109"/>
      <c r="T9" s="107"/>
      <c r="U9" s="178"/>
    </row>
    <row r="10" spans="1:21" ht="16.5" customHeight="1">
      <c r="A10" s="230"/>
      <c r="B10" s="214"/>
      <c r="C10" s="100"/>
      <c r="D10" s="101"/>
      <c r="E10" s="101"/>
      <c r="F10" s="216"/>
      <c r="G10" s="109"/>
      <c r="H10" s="107"/>
      <c r="I10" s="178"/>
      <c r="J10" s="216"/>
      <c r="K10" s="109"/>
      <c r="L10" s="107"/>
      <c r="M10" s="178"/>
      <c r="N10" s="216"/>
      <c r="O10" s="112"/>
      <c r="P10" s="113"/>
      <c r="Q10" s="112"/>
      <c r="R10" s="216"/>
      <c r="S10" s="109"/>
      <c r="T10" s="107"/>
      <c r="U10" s="178"/>
    </row>
    <row r="11" spans="1:21" ht="16.2">
      <c r="A11" s="230"/>
      <c r="B11" s="214"/>
      <c r="C11" s="100"/>
      <c r="D11" s="100"/>
      <c r="E11" s="101"/>
      <c r="F11" s="216"/>
      <c r="G11" s="109"/>
      <c r="H11" s="107"/>
      <c r="I11" s="178"/>
      <c r="J11" s="216"/>
      <c r="K11" s="109"/>
      <c r="L11" s="107"/>
      <c r="M11" s="109"/>
      <c r="N11" s="216"/>
      <c r="O11" s="112"/>
      <c r="P11" s="113"/>
      <c r="Q11" s="113"/>
      <c r="R11" s="216"/>
      <c r="S11" s="109"/>
      <c r="T11" s="107"/>
      <c r="U11" s="109"/>
    </row>
    <row r="12" spans="1:21" ht="16.2">
      <c r="A12" s="230"/>
      <c r="B12" s="214"/>
      <c r="C12" s="100"/>
      <c r="D12" s="100"/>
      <c r="E12" s="101"/>
      <c r="F12" s="216"/>
      <c r="G12" s="109"/>
      <c r="H12" s="107"/>
      <c r="I12" s="107"/>
      <c r="J12" s="216"/>
      <c r="K12" s="109"/>
      <c r="L12" s="107"/>
      <c r="M12" s="109"/>
      <c r="N12" s="216"/>
      <c r="O12" s="109"/>
      <c r="P12" s="109"/>
      <c r="Q12" s="107"/>
      <c r="R12" s="216"/>
      <c r="S12" s="179"/>
      <c r="T12" s="179"/>
      <c r="U12" s="179"/>
    </row>
    <row r="13" spans="1:21" ht="16.2">
      <c r="A13" s="230"/>
      <c r="B13" s="214"/>
      <c r="C13" s="100"/>
      <c r="D13" s="100"/>
      <c r="E13" s="101"/>
      <c r="F13" s="216"/>
      <c r="G13" s="109"/>
      <c r="H13" s="107"/>
      <c r="I13" s="107"/>
      <c r="J13" s="216"/>
      <c r="K13" s="109"/>
      <c r="L13" s="107"/>
      <c r="M13" s="109"/>
      <c r="N13" s="216"/>
      <c r="O13" s="109"/>
      <c r="P13" s="109"/>
      <c r="Q13" s="107"/>
      <c r="R13" s="216"/>
      <c r="S13" s="109"/>
      <c r="T13" s="109"/>
      <c r="U13" s="107"/>
    </row>
    <row r="14" spans="1:21" ht="16.5" customHeight="1">
      <c r="A14" s="230"/>
      <c r="B14" s="214"/>
      <c r="C14" s="100"/>
      <c r="D14" s="100"/>
      <c r="E14" s="101"/>
      <c r="F14" s="216"/>
      <c r="G14" s="109"/>
      <c r="H14" s="107"/>
      <c r="I14" s="107"/>
      <c r="J14" s="216"/>
      <c r="K14" s="109"/>
      <c r="L14" s="107"/>
      <c r="M14" s="109"/>
      <c r="N14" s="216"/>
      <c r="O14" s="109"/>
      <c r="P14" s="109"/>
      <c r="Q14" s="107"/>
      <c r="R14" s="216"/>
      <c r="S14" s="109"/>
      <c r="T14" s="109"/>
      <c r="U14" s="107"/>
    </row>
    <row r="15" spans="1:21" ht="16.5" customHeight="1">
      <c r="A15" s="230" t="s">
        <v>116</v>
      </c>
      <c r="B15" s="228" t="s">
        <v>77</v>
      </c>
      <c r="C15" s="116" t="s">
        <v>103</v>
      </c>
      <c r="D15" s="113">
        <v>50</v>
      </c>
      <c r="E15" s="105">
        <f>(D15*$C$2)/1000</f>
        <v>17.5</v>
      </c>
      <c r="F15" s="246"/>
      <c r="G15" s="109"/>
      <c r="H15" s="107"/>
      <c r="I15" s="178"/>
      <c r="J15" s="216"/>
      <c r="K15" s="109"/>
      <c r="L15" s="107"/>
      <c r="M15" s="178"/>
      <c r="N15" s="216"/>
      <c r="O15" s="107"/>
      <c r="P15" s="107"/>
      <c r="Q15" s="178"/>
      <c r="R15" s="246"/>
      <c r="S15" s="112"/>
      <c r="T15" s="113"/>
      <c r="U15" s="178"/>
    </row>
    <row r="16" spans="1:21" ht="16.2">
      <c r="A16" s="230"/>
      <c r="B16" s="228"/>
      <c r="C16" s="112" t="s">
        <v>118</v>
      </c>
      <c r="D16" s="113">
        <v>30</v>
      </c>
      <c r="E16" s="105">
        <f>(D16*$C$2)/1000</f>
        <v>10.5</v>
      </c>
      <c r="F16" s="246"/>
      <c r="G16" s="109"/>
      <c r="H16" s="107"/>
      <c r="I16" s="178"/>
      <c r="J16" s="216"/>
      <c r="K16" s="109"/>
      <c r="L16" s="107"/>
      <c r="M16" s="178"/>
      <c r="N16" s="216"/>
      <c r="O16" s="107"/>
      <c r="P16" s="107"/>
      <c r="Q16" s="178"/>
      <c r="R16" s="246"/>
      <c r="S16" s="112"/>
      <c r="T16" s="113"/>
      <c r="U16" s="178"/>
    </row>
    <row r="17" spans="1:1024" ht="16.2">
      <c r="A17" s="230"/>
      <c r="B17" s="228"/>
      <c r="C17" s="116"/>
      <c r="D17" s="117"/>
      <c r="E17" s="105"/>
      <c r="F17" s="246"/>
      <c r="G17" s="109"/>
      <c r="H17" s="109"/>
      <c r="I17" s="178"/>
      <c r="J17" s="216"/>
      <c r="K17" s="109"/>
      <c r="L17" s="107"/>
      <c r="M17" s="178"/>
      <c r="N17" s="216"/>
      <c r="O17" s="107"/>
      <c r="P17" s="107"/>
      <c r="Q17" s="178"/>
      <c r="R17" s="246"/>
      <c r="S17" s="107"/>
      <c r="T17" s="107"/>
      <c r="U17" s="178"/>
    </row>
    <row r="18" spans="1:1024" ht="16.2">
      <c r="A18" s="230"/>
      <c r="B18" s="228"/>
      <c r="C18" s="116"/>
      <c r="D18" s="116"/>
      <c r="E18" s="101"/>
      <c r="F18" s="246"/>
      <c r="G18" s="116"/>
      <c r="H18" s="116"/>
      <c r="I18" s="178"/>
      <c r="J18" s="216"/>
      <c r="K18" s="109"/>
      <c r="L18" s="107"/>
      <c r="M18" s="109"/>
      <c r="N18" s="216"/>
      <c r="O18" s="107"/>
      <c r="P18" s="107"/>
      <c r="Q18" s="178"/>
      <c r="R18" s="246"/>
      <c r="S18" s="107"/>
      <c r="T18" s="107"/>
      <c r="U18" s="107"/>
    </row>
    <row r="19" spans="1:1024" ht="16.2">
      <c r="A19" s="230"/>
      <c r="B19" s="228"/>
      <c r="C19" s="116"/>
      <c r="D19" s="116"/>
      <c r="E19" s="101"/>
      <c r="F19" s="246"/>
      <c r="G19" s="180"/>
      <c r="H19" s="116"/>
      <c r="I19" s="178"/>
      <c r="J19" s="216"/>
      <c r="K19" s="109"/>
      <c r="L19" s="107"/>
      <c r="M19" s="181"/>
      <c r="N19" s="216"/>
      <c r="O19" s="109"/>
      <c r="P19" s="107"/>
      <c r="Q19" s="107"/>
      <c r="R19" s="246"/>
      <c r="S19" s="107"/>
      <c r="T19" s="107"/>
      <c r="U19" s="107"/>
    </row>
    <row r="20" spans="1:1024" ht="16.2">
      <c r="A20" s="230"/>
      <c r="B20" s="228"/>
      <c r="C20" s="116"/>
      <c r="D20" s="117"/>
      <c r="E20" s="101"/>
      <c r="F20" s="246"/>
      <c r="G20" s="109"/>
      <c r="H20" s="107"/>
      <c r="I20" s="107"/>
      <c r="J20" s="216"/>
      <c r="K20" s="109"/>
      <c r="L20" s="107"/>
      <c r="M20" s="109"/>
      <c r="N20" s="216"/>
      <c r="O20" s="107"/>
      <c r="P20" s="107"/>
      <c r="Q20" s="178"/>
      <c r="R20" s="246"/>
      <c r="S20" s="107"/>
      <c r="T20" s="107"/>
      <c r="U20" s="107"/>
    </row>
    <row r="21" spans="1:1024" ht="16.5" customHeight="1">
      <c r="A21" s="230" t="s">
        <v>128</v>
      </c>
      <c r="B21" s="214" t="s">
        <v>23</v>
      </c>
      <c r="C21" s="100" t="s">
        <v>23</v>
      </c>
      <c r="D21" s="101">
        <v>75</v>
      </c>
      <c r="E21" s="105">
        <f>(D21*$C$2)/1000</f>
        <v>26.25</v>
      </c>
      <c r="F21" s="216"/>
      <c r="G21" s="109"/>
      <c r="H21" s="107"/>
      <c r="I21" s="178"/>
      <c r="J21" s="216"/>
      <c r="K21" s="109"/>
      <c r="L21" s="117"/>
      <c r="M21" s="109"/>
      <c r="N21" s="216"/>
      <c r="O21" s="109"/>
      <c r="P21" s="107"/>
      <c r="Q21" s="178"/>
      <c r="R21" s="216"/>
      <c r="S21" s="109"/>
      <c r="T21" s="107"/>
      <c r="U21" s="178"/>
    </row>
    <row r="22" spans="1:1024" ht="16.2">
      <c r="A22" s="230"/>
      <c r="B22" s="214"/>
      <c r="C22" s="123"/>
      <c r="D22" s="101"/>
      <c r="E22" s="100"/>
      <c r="F22" s="216"/>
      <c r="G22" s="121"/>
      <c r="H22" s="107"/>
      <c r="I22" s="178"/>
      <c r="J22" s="216"/>
      <c r="K22" s="109"/>
      <c r="L22" s="107"/>
      <c r="M22" s="109"/>
      <c r="N22" s="216"/>
      <c r="O22" s="121"/>
      <c r="P22" s="107"/>
      <c r="Q22" s="109"/>
      <c r="R22" s="216"/>
      <c r="S22" s="121"/>
      <c r="T22" s="107"/>
      <c r="U22" s="178"/>
    </row>
    <row r="23" spans="1:1024" ht="16.2" customHeight="1">
      <c r="A23" s="230"/>
      <c r="B23" s="214"/>
      <c r="C23" s="123"/>
      <c r="D23" s="101"/>
      <c r="E23" s="100"/>
      <c r="F23" s="216"/>
      <c r="G23" s="121"/>
      <c r="H23" s="109"/>
      <c r="I23" s="107"/>
      <c r="J23" s="216"/>
      <c r="K23" s="107"/>
      <c r="L23" s="107"/>
      <c r="M23" s="107"/>
      <c r="N23" s="216"/>
      <c r="O23" s="121"/>
      <c r="P23" s="107"/>
      <c r="Q23" s="109"/>
      <c r="R23" s="216"/>
      <c r="S23" s="121"/>
      <c r="T23" s="107"/>
      <c r="U23" s="109"/>
    </row>
    <row r="24" spans="1:1024" ht="16.2">
      <c r="A24" s="230"/>
      <c r="B24" s="214"/>
      <c r="C24" s="123"/>
      <c r="D24" s="100"/>
      <c r="E24" s="101"/>
      <c r="F24" s="216"/>
      <c r="G24" s="121"/>
      <c r="H24" s="109"/>
      <c r="I24" s="107"/>
      <c r="J24" s="216"/>
      <c r="K24" s="109"/>
      <c r="L24" s="109"/>
      <c r="M24" s="107"/>
      <c r="N24" s="216"/>
      <c r="O24" s="121"/>
      <c r="P24" s="109"/>
      <c r="Q24" s="107"/>
      <c r="R24" s="216"/>
      <c r="S24" s="121"/>
      <c r="T24" s="109"/>
      <c r="U24" s="107"/>
    </row>
    <row r="25" spans="1:1024" ht="16.2">
      <c r="A25" s="230"/>
      <c r="B25" s="214"/>
      <c r="C25" s="101"/>
      <c r="D25" s="101"/>
      <c r="E25" s="100"/>
      <c r="F25" s="216"/>
      <c r="G25" s="182"/>
      <c r="H25" s="109"/>
      <c r="I25" s="107"/>
      <c r="J25" s="216"/>
      <c r="K25" s="107"/>
      <c r="L25" s="107"/>
      <c r="M25" s="109"/>
      <c r="N25" s="216"/>
      <c r="O25" s="107"/>
      <c r="P25" s="107"/>
      <c r="Q25" s="109"/>
      <c r="R25" s="216"/>
      <c r="S25" s="107"/>
      <c r="T25" s="107"/>
      <c r="U25" s="109"/>
    </row>
    <row r="26" spans="1:1024" ht="16.5" customHeight="1">
      <c r="A26" s="225" t="s">
        <v>129</v>
      </c>
      <c r="B26" s="214" t="s">
        <v>78</v>
      </c>
      <c r="C26" s="112" t="s">
        <v>133</v>
      </c>
      <c r="D26" s="101">
        <v>25</v>
      </c>
      <c r="E26" s="105">
        <f>(D26*$C$2)/1000</f>
        <v>8.75</v>
      </c>
      <c r="F26" s="216"/>
      <c r="G26" s="109"/>
      <c r="H26" s="107"/>
      <c r="I26" s="178"/>
      <c r="J26" s="216"/>
      <c r="K26" s="109"/>
      <c r="L26" s="107"/>
      <c r="M26" s="178"/>
      <c r="N26" s="232"/>
      <c r="O26" s="153"/>
      <c r="P26" s="154"/>
      <c r="Q26" s="178"/>
      <c r="R26" s="216"/>
      <c r="S26" s="109"/>
      <c r="T26" s="109"/>
      <c r="U26" s="178"/>
    </row>
    <row r="27" spans="1:1024" ht="16.5" customHeight="1">
      <c r="A27" s="225"/>
      <c r="B27" s="214"/>
      <c r="C27" s="112" t="s">
        <v>104</v>
      </c>
      <c r="D27" s="101">
        <v>3</v>
      </c>
      <c r="E27" s="114">
        <f>(D27*$C$2)/1000</f>
        <v>1.05</v>
      </c>
      <c r="F27" s="216"/>
      <c r="G27" s="110"/>
      <c r="H27" s="111"/>
      <c r="I27" s="178"/>
      <c r="J27" s="216"/>
      <c r="K27" s="121"/>
      <c r="L27" s="107"/>
      <c r="M27" s="178"/>
      <c r="N27" s="232"/>
      <c r="O27" s="153"/>
      <c r="P27" s="154"/>
      <c r="Q27" s="178"/>
      <c r="R27" s="216"/>
      <c r="S27" s="109"/>
      <c r="T27" s="107"/>
      <c r="U27" s="178"/>
    </row>
    <row r="28" spans="1:1024" ht="16.2">
      <c r="A28" s="225"/>
      <c r="B28" s="214"/>
      <c r="C28" s="100"/>
      <c r="D28" s="100"/>
      <c r="E28" s="105"/>
      <c r="F28" s="216"/>
      <c r="G28" s="109"/>
      <c r="H28" s="107"/>
      <c r="I28" s="178"/>
      <c r="J28" s="216"/>
      <c r="K28" s="125"/>
      <c r="L28" s="96"/>
      <c r="M28" s="96"/>
      <c r="N28" s="232"/>
      <c r="O28" s="153"/>
      <c r="P28" s="154"/>
      <c r="Q28" s="153"/>
      <c r="R28" s="216"/>
      <c r="S28" s="107"/>
      <c r="T28" s="107"/>
      <c r="U28" s="178"/>
    </row>
    <row r="29" spans="1:1024" ht="16.2">
      <c r="A29" s="225"/>
      <c r="B29" s="214"/>
      <c r="C29" s="100"/>
      <c r="D29" s="100"/>
      <c r="E29" s="101"/>
      <c r="F29" s="216"/>
      <c r="G29" s="107"/>
      <c r="H29" s="107"/>
      <c r="I29" s="107"/>
      <c r="J29" s="216"/>
      <c r="K29" s="121"/>
      <c r="L29" s="107"/>
      <c r="M29" s="109"/>
      <c r="N29" s="232"/>
      <c r="O29" s="153"/>
      <c r="P29" s="153"/>
      <c r="Q29" s="154"/>
      <c r="R29" s="216"/>
      <c r="S29" s="109"/>
      <c r="T29" s="107"/>
      <c r="U29" s="178"/>
    </row>
    <row r="30" spans="1:1024" ht="16.2">
      <c r="A30" s="225"/>
      <c r="B30" s="214"/>
      <c r="C30" s="100"/>
      <c r="D30" s="100"/>
      <c r="E30" s="101"/>
      <c r="F30" s="216"/>
      <c r="G30" s="107"/>
      <c r="H30" s="107"/>
      <c r="I30" s="107"/>
      <c r="J30" s="216"/>
      <c r="K30" s="121"/>
      <c r="L30" s="107"/>
      <c r="M30" s="109"/>
      <c r="N30" s="232"/>
      <c r="O30" s="153"/>
      <c r="P30" s="153"/>
      <c r="Q30" s="154"/>
      <c r="R30" s="216"/>
      <c r="S30" s="107"/>
      <c r="T30" s="107"/>
      <c r="U30" s="178"/>
    </row>
    <row r="31" spans="1:1024" ht="16.2">
      <c r="A31" s="225" t="s">
        <v>7</v>
      </c>
      <c r="B31" s="225"/>
      <c r="C31" s="100"/>
      <c r="D31" s="101"/>
      <c r="E31" s="101"/>
      <c r="F31" s="107"/>
      <c r="G31" s="129"/>
      <c r="H31" s="112"/>
      <c r="I31" s="106"/>
      <c r="J31" s="107"/>
      <c r="K31" s="109"/>
      <c r="L31" s="109"/>
      <c r="M31" s="107"/>
      <c r="N31" s="107"/>
      <c r="O31" s="129"/>
      <c r="P31" s="112"/>
      <c r="Q31" s="106"/>
      <c r="R31" s="107"/>
      <c r="S31" s="109"/>
      <c r="T31" s="109"/>
      <c r="U31" s="107"/>
    </row>
    <row r="32" spans="1:1024" ht="16.2">
      <c r="A32" s="212" t="s">
        <v>252</v>
      </c>
      <c r="B32" s="212"/>
      <c r="C32" s="96" t="s">
        <v>253</v>
      </c>
      <c r="D32" s="98"/>
      <c r="E32" s="96"/>
      <c r="F32" s="101"/>
      <c r="G32" s="101"/>
      <c r="H32" s="100"/>
      <c r="I32" s="101"/>
      <c r="J32" s="97"/>
      <c r="K32" s="97"/>
      <c r="L32" s="103"/>
      <c r="M32" s="97"/>
      <c r="N32" s="97"/>
      <c r="O32" s="97"/>
      <c r="P32" s="103"/>
      <c r="Q32" s="97"/>
      <c r="R32" s="96"/>
      <c r="S32" s="96"/>
      <c r="T32" s="98"/>
      <c r="U32" s="96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  <c r="IX32" s="92"/>
      <c r="IY32" s="92"/>
      <c r="IZ32" s="92"/>
      <c r="JA32" s="92"/>
      <c r="JB32" s="92"/>
      <c r="JC32" s="92"/>
      <c r="JD32" s="92"/>
      <c r="JE32" s="92"/>
      <c r="JF32" s="92"/>
      <c r="JG32" s="92"/>
      <c r="JH32" s="92"/>
      <c r="JI32" s="92"/>
      <c r="JJ32" s="92"/>
      <c r="JK32" s="92"/>
      <c r="JL32" s="92"/>
      <c r="JM32" s="92"/>
      <c r="JN32" s="92"/>
      <c r="JO32" s="92"/>
      <c r="JP32" s="92"/>
      <c r="JQ32" s="92"/>
      <c r="JR32" s="92"/>
      <c r="JS32" s="92"/>
      <c r="JT32" s="92"/>
      <c r="JU32" s="92"/>
      <c r="JV32" s="92"/>
      <c r="JW32" s="92"/>
      <c r="JX32" s="92"/>
      <c r="JY32" s="92"/>
      <c r="JZ32" s="92"/>
      <c r="KA32" s="92"/>
      <c r="KB32" s="92"/>
      <c r="KC32" s="92"/>
      <c r="KD32" s="92"/>
      <c r="KE32" s="92"/>
      <c r="KF32" s="92"/>
      <c r="KG32" s="92"/>
      <c r="KH32" s="92"/>
      <c r="KI32" s="92"/>
      <c r="KJ32" s="92"/>
      <c r="KK32" s="92"/>
      <c r="KL32" s="92"/>
      <c r="KM32" s="92"/>
      <c r="KN32" s="92"/>
      <c r="KO32" s="92"/>
      <c r="KP32" s="92"/>
      <c r="KQ32" s="92"/>
      <c r="KR32" s="92"/>
      <c r="KS32" s="92"/>
      <c r="KT32" s="92"/>
      <c r="KU32" s="92"/>
      <c r="KV32" s="92"/>
      <c r="KW32" s="92"/>
      <c r="KX32" s="92"/>
      <c r="KY32" s="92"/>
      <c r="KZ32" s="92"/>
      <c r="LA32" s="92"/>
      <c r="LB32" s="92"/>
      <c r="LC32" s="92"/>
      <c r="LD32" s="92"/>
      <c r="LE32" s="92"/>
      <c r="LF32" s="92"/>
      <c r="LG32" s="92"/>
      <c r="LH32" s="92"/>
      <c r="LI32" s="92"/>
      <c r="LJ32" s="92"/>
      <c r="LK32" s="92"/>
      <c r="LL32" s="92"/>
      <c r="LM32" s="92"/>
      <c r="LN32" s="92"/>
      <c r="LO32" s="92"/>
      <c r="LP32" s="92"/>
      <c r="LQ32" s="92"/>
      <c r="LR32" s="92"/>
      <c r="LS32" s="92"/>
      <c r="LT32" s="92"/>
      <c r="LU32" s="92"/>
      <c r="LV32" s="92"/>
      <c r="LW32" s="92"/>
      <c r="LX32" s="92"/>
      <c r="LY32" s="92"/>
      <c r="LZ32" s="92"/>
      <c r="MA32" s="92"/>
      <c r="MB32" s="92"/>
      <c r="MC32" s="92"/>
      <c r="MD32" s="92"/>
      <c r="ME32" s="92"/>
      <c r="MF32" s="92"/>
      <c r="MG32" s="92"/>
      <c r="MH32" s="92"/>
      <c r="MI32" s="92"/>
      <c r="MJ32" s="92"/>
      <c r="MK32" s="92"/>
      <c r="ML32" s="92"/>
      <c r="MM32" s="92"/>
      <c r="MN32" s="92"/>
      <c r="MO32" s="92"/>
      <c r="MP32" s="92"/>
      <c r="MQ32" s="92"/>
      <c r="MR32" s="92"/>
      <c r="MS32" s="92"/>
      <c r="MT32" s="92"/>
      <c r="MU32" s="92"/>
      <c r="MV32" s="92"/>
      <c r="MW32" s="92"/>
      <c r="MX32" s="92"/>
      <c r="MY32" s="92"/>
      <c r="MZ32" s="92"/>
      <c r="NA32" s="92"/>
      <c r="NB32" s="92"/>
      <c r="NC32" s="92"/>
      <c r="ND32" s="92"/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2"/>
      <c r="NY32" s="92"/>
      <c r="NZ32" s="92"/>
      <c r="OA32" s="92"/>
      <c r="OB32" s="92"/>
      <c r="OC32" s="92"/>
      <c r="OD32" s="92"/>
      <c r="OE32" s="92"/>
      <c r="OF32" s="92"/>
      <c r="OG32" s="92"/>
      <c r="OH32" s="92"/>
      <c r="OI32" s="92"/>
      <c r="OJ32" s="92"/>
      <c r="OK32" s="92"/>
      <c r="OL32" s="92"/>
      <c r="OM32" s="92"/>
      <c r="ON32" s="92"/>
      <c r="OO32" s="92"/>
      <c r="OP32" s="92"/>
      <c r="OQ32" s="92"/>
      <c r="OR32" s="92"/>
      <c r="OS32" s="92"/>
      <c r="OT32" s="92"/>
      <c r="OU32" s="92"/>
      <c r="OV32" s="92"/>
      <c r="OW32" s="92"/>
      <c r="OX32" s="92"/>
      <c r="OY32" s="92"/>
      <c r="OZ32" s="92"/>
      <c r="PA32" s="92"/>
      <c r="PB32" s="92"/>
      <c r="PC32" s="92"/>
      <c r="PD32" s="92"/>
      <c r="PE32" s="92"/>
      <c r="PF32" s="92"/>
      <c r="PG32" s="92"/>
      <c r="PH32" s="92"/>
      <c r="PI32" s="92"/>
      <c r="PJ32" s="92"/>
      <c r="PK32" s="92"/>
      <c r="PL32" s="92"/>
      <c r="PM32" s="92"/>
      <c r="PN32" s="92"/>
      <c r="PO32" s="92"/>
      <c r="PP32" s="92"/>
      <c r="PQ32" s="92"/>
      <c r="PR32" s="92"/>
      <c r="PS32" s="92"/>
      <c r="PT32" s="92"/>
      <c r="PU32" s="92"/>
      <c r="PV32" s="92"/>
      <c r="PW32" s="92"/>
      <c r="PX32" s="92"/>
      <c r="PY32" s="92"/>
      <c r="PZ32" s="92"/>
      <c r="QA32" s="92"/>
      <c r="QB32" s="92"/>
      <c r="QC32" s="92"/>
      <c r="QD32" s="92"/>
      <c r="QE32" s="92"/>
      <c r="QF32" s="92"/>
      <c r="QG32" s="92"/>
      <c r="QH32" s="92"/>
      <c r="QI32" s="92"/>
      <c r="QJ32" s="92"/>
      <c r="QK32" s="92"/>
      <c r="QL32" s="92"/>
      <c r="QM32" s="92"/>
      <c r="QN32" s="92"/>
      <c r="QO32" s="92"/>
      <c r="QP32" s="92"/>
      <c r="QQ32" s="92"/>
      <c r="QR32" s="92"/>
      <c r="QS32" s="92"/>
      <c r="QT32" s="92"/>
      <c r="QU32" s="92"/>
      <c r="QV32" s="92"/>
      <c r="QW32" s="92"/>
      <c r="QX32" s="92"/>
      <c r="QY32" s="92"/>
      <c r="QZ32" s="92"/>
      <c r="RA32" s="92"/>
      <c r="RB32" s="92"/>
      <c r="RC32" s="92"/>
      <c r="RD32" s="92"/>
      <c r="RE32" s="92"/>
      <c r="RF32" s="92"/>
      <c r="RG32" s="92"/>
      <c r="RH32" s="92"/>
      <c r="RI32" s="92"/>
      <c r="RJ32" s="92"/>
      <c r="RK32" s="92"/>
      <c r="RL32" s="92"/>
      <c r="RM32" s="92"/>
      <c r="RN32" s="92"/>
      <c r="RO32" s="92"/>
      <c r="RP32" s="92"/>
      <c r="RQ32" s="92"/>
      <c r="RR32" s="92"/>
      <c r="RS32" s="92"/>
      <c r="RT32" s="92"/>
      <c r="RU32" s="92"/>
      <c r="RV32" s="92"/>
      <c r="RW32" s="92"/>
      <c r="RX32" s="92"/>
      <c r="RY32" s="92"/>
      <c r="RZ32" s="92"/>
      <c r="SA32" s="92"/>
      <c r="SB32" s="92"/>
      <c r="SC32" s="92"/>
      <c r="SD32" s="92"/>
      <c r="SE32" s="92"/>
      <c r="SF32" s="92"/>
      <c r="SG32" s="92"/>
      <c r="SH32" s="92"/>
      <c r="SI32" s="92"/>
      <c r="SJ32" s="92"/>
      <c r="SK32" s="92"/>
      <c r="SL32" s="92"/>
      <c r="SM32" s="92"/>
      <c r="SN32" s="92"/>
      <c r="SO32" s="92"/>
      <c r="SP32" s="92"/>
      <c r="SQ32" s="92"/>
      <c r="SR32" s="92"/>
      <c r="SS32" s="92"/>
      <c r="ST32" s="92"/>
      <c r="SU32" s="92"/>
      <c r="SV32" s="92"/>
      <c r="SW32" s="92"/>
      <c r="SX32" s="92"/>
      <c r="SY32" s="92"/>
      <c r="SZ32" s="92"/>
      <c r="TA32" s="92"/>
      <c r="TB32" s="92"/>
      <c r="TC32" s="92"/>
      <c r="TD32" s="92"/>
      <c r="TE32" s="92"/>
      <c r="TF32" s="92"/>
      <c r="TG32" s="92"/>
      <c r="TH32" s="92"/>
      <c r="TI32" s="92"/>
      <c r="TJ32" s="92"/>
      <c r="TK32" s="92"/>
      <c r="TL32" s="92"/>
      <c r="TM32" s="92"/>
      <c r="TN32" s="92"/>
      <c r="TO32" s="92"/>
      <c r="TP32" s="92"/>
      <c r="TQ32" s="92"/>
      <c r="TR32" s="92"/>
      <c r="TS32" s="92"/>
      <c r="TT32" s="92"/>
      <c r="TU32" s="92"/>
      <c r="TV32" s="92"/>
      <c r="TW32" s="92"/>
      <c r="TX32" s="92"/>
      <c r="TY32" s="92"/>
      <c r="TZ32" s="92"/>
      <c r="UA32" s="92"/>
      <c r="UB32" s="92"/>
      <c r="UC32" s="92"/>
      <c r="UD32" s="92"/>
      <c r="UE32" s="92"/>
      <c r="UF32" s="92"/>
      <c r="UG32" s="92"/>
      <c r="UH32" s="92"/>
      <c r="UI32" s="92"/>
      <c r="UJ32" s="92"/>
      <c r="UK32" s="92"/>
      <c r="UL32" s="92"/>
      <c r="UM32" s="92"/>
      <c r="UN32" s="92"/>
      <c r="UO32" s="92"/>
      <c r="UP32" s="92"/>
      <c r="UQ32" s="92"/>
      <c r="UR32" s="92"/>
      <c r="US32" s="92"/>
      <c r="UT32" s="92"/>
      <c r="UU32" s="92"/>
      <c r="UV32" s="92"/>
      <c r="UW32" s="92"/>
      <c r="UX32" s="92"/>
      <c r="UY32" s="92"/>
      <c r="UZ32" s="92"/>
      <c r="VA32" s="92"/>
      <c r="VB32" s="92"/>
      <c r="VC32" s="92"/>
      <c r="VD32" s="92"/>
      <c r="VE32" s="92"/>
      <c r="VF32" s="92"/>
      <c r="VG32" s="92"/>
      <c r="VH32" s="92"/>
      <c r="VI32" s="92"/>
      <c r="VJ32" s="92"/>
      <c r="VK32" s="92"/>
      <c r="VL32" s="92"/>
      <c r="VM32" s="92"/>
      <c r="VN32" s="92"/>
      <c r="VO32" s="92"/>
      <c r="VP32" s="92"/>
      <c r="VQ32" s="92"/>
      <c r="VR32" s="92"/>
      <c r="VS32" s="92"/>
      <c r="VT32" s="92"/>
      <c r="VU32" s="92"/>
      <c r="VV32" s="92"/>
      <c r="VW32" s="92"/>
      <c r="VX32" s="92"/>
      <c r="VY32" s="92"/>
      <c r="VZ32" s="92"/>
      <c r="WA32" s="92"/>
      <c r="WB32" s="92"/>
      <c r="WC32" s="92"/>
      <c r="WD32" s="92"/>
      <c r="WE32" s="92"/>
      <c r="WF32" s="92"/>
      <c r="WG32" s="92"/>
      <c r="WH32" s="92"/>
      <c r="WI32" s="92"/>
      <c r="WJ32" s="92"/>
      <c r="WK32" s="92"/>
      <c r="WL32" s="92"/>
      <c r="WM32" s="92"/>
      <c r="WN32" s="92"/>
      <c r="WO32" s="92"/>
      <c r="WP32" s="92"/>
      <c r="WQ32" s="92"/>
      <c r="WR32" s="92"/>
      <c r="WS32" s="92"/>
      <c r="WT32" s="92"/>
      <c r="WU32" s="92"/>
      <c r="WV32" s="92"/>
      <c r="WW32" s="92"/>
      <c r="WX32" s="92"/>
      <c r="WY32" s="92"/>
      <c r="WZ32" s="92"/>
      <c r="XA32" s="92"/>
      <c r="XB32" s="92"/>
      <c r="XC32" s="92"/>
      <c r="XD32" s="92"/>
      <c r="XE32" s="92"/>
      <c r="XF32" s="92"/>
      <c r="XG32" s="92"/>
      <c r="XH32" s="92"/>
      <c r="XI32" s="92"/>
      <c r="XJ32" s="92"/>
      <c r="XK32" s="92"/>
      <c r="XL32" s="92"/>
      <c r="XM32" s="92"/>
      <c r="XN32" s="92"/>
      <c r="XO32" s="92"/>
      <c r="XP32" s="92"/>
      <c r="XQ32" s="92"/>
      <c r="XR32" s="92"/>
      <c r="XS32" s="92"/>
      <c r="XT32" s="92"/>
      <c r="XU32" s="92"/>
      <c r="XV32" s="92"/>
      <c r="XW32" s="92"/>
      <c r="XX32" s="92"/>
      <c r="XY32" s="92"/>
      <c r="XZ32" s="92"/>
      <c r="YA32" s="92"/>
      <c r="YB32" s="92"/>
      <c r="YC32" s="92"/>
      <c r="YD32" s="92"/>
      <c r="YE32" s="92"/>
      <c r="YF32" s="92"/>
      <c r="YG32" s="92"/>
      <c r="YH32" s="92"/>
      <c r="YI32" s="92"/>
      <c r="YJ32" s="92"/>
      <c r="YK32" s="92"/>
      <c r="YL32" s="92"/>
      <c r="YM32" s="92"/>
      <c r="YN32" s="92"/>
      <c r="YO32" s="92"/>
      <c r="YP32" s="92"/>
      <c r="YQ32" s="92"/>
      <c r="YR32" s="92"/>
      <c r="YS32" s="92"/>
      <c r="YT32" s="92"/>
      <c r="YU32" s="92"/>
      <c r="YV32" s="92"/>
      <c r="YW32" s="92"/>
      <c r="YX32" s="92"/>
      <c r="YY32" s="92"/>
      <c r="YZ32" s="92"/>
      <c r="ZA32" s="92"/>
      <c r="ZB32" s="92"/>
      <c r="ZC32" s="92"/>
      <c r="ZD32" s="92"/>
      <c r="ZE32" s="92"/>
      <c r="ZF32" s="92"/>
      <c r="ZG32" s="92"/>
      <c r="ZH32" s="92"/>
      <c r="ZI32" s="92"/>
      <c r="ZJ32" s="92"/>
      <c r="ZK32" s="92"/>
      <c r="ZL32" s="92"/>
      <c r="ZM32" s="92"/>
      <c r="ZN32" s="92"/>
      <c r="ZO32" s="92"/>
      <c r="ZP32" s="92"/>
      <c r="ZQ32" s="92"/>
      <c r="ZR32" s="92"/>
      <c r="ZS32" s="92"/>
      <c r="ZT32" s="92"/>
      <c r="ZU32" s="92"/>
      <c r="ZV32" s="92"/>
      <c r="ZW32" s="92"/>
      <c r="ZX32" s="92"/>
      <c r="ZY32" s="92"/>
      <c r="ZZ32" s="92"/>
      <c r="AAA32" s="92"/>
      <c r="AAB32" s="92"/>
      <c r="AAC32" s="92"/>
      <c r="AAD32" s="92"/>
      <c r="AAE32" s="92"/>
      <c r="AAF32" s="92"/>
      <c r="AAG32" s="92"/>
      <c r="AAH32" s="92"/>
      <c r="AAI32" s="92"/>
      <c r="AAJ32" s="92"/>
      <c r="AAK32" s="92"/>
      <c r="AAL32" s="92"/>
      <c r="AAM32" s="92"/>
      <c r="AAN32" s="92"/>
      <c r="AAO32" s="92"/>
      <c r="AAP32" s="92"/>
      <c r="AAQ32" s="92"/>
      <c r="AAR32" s="92"/>
      <c r="AAS32" s="92"/>
      <c r="AAT32" s="92"/>
      <c r="AAU32" s="92"/>
      <c r="AAV32" s="92"/>
      <c r="AAW32" s="92"/>
      <c r="AAX32" s="92"/>
      <c r="AAY32" s="92"/>
      <c r="AAZ32" s="92"/>
      <c r="ABA32" s="92"/>
      <c r="ABB32" s="92"/>
      <c r="ABC32" s="92"/>
      <c r="ABD32" s="92"/>
      <c r="ABE32" s="92"/>
      <c r="ABF32" s="92"/>
      <c r="ABG32" s="92"/>
      <c r="ABH32" s="92"/>
      <c r="ABI32" s="92"/>
      <c r="ABJ32" s="92"/>
      <c r="ABK32" s="92"/>
      <c r="ABL32" s="92"/>
      <c r="ABM32" s="92"/>
      <c r="ABN32" s="92"/>
      <c r="ABO32" s="92"/>
      <c r="ABP32" s="92"/>
      <c r="ABQ32" s="92"/>
      <c r="ABR32" s="92"/>
      <c r="ABS32" s="92"/>
      <c r="ABT32" s="92"/>
      <c r="ABU32" s="92"/>
      <c r="ABV32" s="92"/>
      <c r="ABW32" s="92"/>
      <c r="ABX32" s="92"/>
      <c r="ABY32" s="92"/>
      <c r="ABZ32" s="92"/>
      <c r="ACA32" s="92"/>
      <c r="ACB32" s="92"/>
      <c r="ACC32" s="92"/>
      <c r="ACD32" s="92"/>
      <c r="ACE32" s="92"/>
      <c r="ACF32" s="92"/>
      <c r="ACG32" s="92"/>
      <c r="ACH32" s="92"/>
      <c r="ACI32" s="92"/>
      <c r="ACJ32" s="92"/>
      <c r="ACK32" s="92"/>
      <c r="ACL32" s="92"/>
      <c r="ACM32" s="92"/>
      <c r="ACN32" s="92"/>
      <c r="ACO32" s="92"/>
      <c r="ACP32" s="92"/>
      <c r="ACQ32" s="92"/>
      <c r="ACR32" s="92"/>
      <c r="ACS32" s="92"/>
      <c r="ACT32" s="92"/>
      <c r="ACU32" s="92"/>
      <c r="ACV32" s="92"/>
      <c r="ACW32" s="92"/>
      <c r="ACX32" s="92"/>
      <c r="ACY32" s="92"/>
      <c r="ACZ32" s="92"/>
      <c r="ADA32" s="92"/>
      <c r="ADB32" s="92"/>
      <c r="ADC32" s="92"/>
      <c r="ADD32" s="92"/>
      <c r="ADE32" s="92"/>
      <c r="ADF32" s="92"/>
      <c r="ADG32" s="92"/>
      <c r="ADH32" s="92"/>
      <c r="ADI32" s="92"/>
      <c r="ADJ32" s="92"/>
      <c r="ADK32" s="92"/>
      <c r="ADL32" s="92"/>
      <c r="ADM32" s="92"/>
      <c r="ADN32" s="92"/>
      <c r="ADO32" s="92"/>
      <c r="ADP32" s="92"/>
      <c r="ADQ32" s="92"/>
      <c r="ADR32" s="92"/>
      <c r="ADS32" s="92"/>
      <c r="ADT32" s="92"/>
      <c r="ADU32" s="92"/>
      <c r="ADV32" s="92"/>
      <c r="ADW32" s="92"/>
      <c r="ADX32" s="92"/>
      <c r="ADY32" s="92"/>
      <c r="ADZ32" s="92"/>
      <c r="AEA32" s="92"/>
      <c r="AEB32" s="92"/>
      <c r="AEC32" s="92"/>
      <c r="AED32" s="92"/>
      <c r="AEE32" s="92"/>
      <c r="AEF32" s="92"/>
      <c r="AEG32" s="92"/>
      <c r="AEH32" s="92"/>
      <c r="AEI32" s="92"/>
      <c r="AEJ32" s="92"/>
      <c r="AEK32" s="92"/>
      <c r="AEL32" s="92"/>
      <c r="AEM32" s="92"/>
      <c r="AEN32" s="92"/>
      <c r="AEO32" s="92"/>
      <c r="AEP32" s="92"/>
      <c r="AEQ32" s="92"/>
      <c r="AER32" s="92"/>
      <c r="AES32" s="92"/>
      <c r="AET32" s="92"/>
      <c r="AEU32" s="92"/>
      <c r="AEV32" s="92"/>
      <c r="AEW32" s="92"/>
      <c r="AEX32" s="92"/>
      <c r="AEY32" s="92"/>
      <c r="AEZ32" s="92"/>
      <c r="AFA32" s="92"/>
      <c r="AFB32" s="92"/>
      <c r="AFC32" s="92"/>
      <c r="AFD32" s="92"/>
      <c r="AFE32" s="92"/>
      <c r="AFF32" s="92"/>
      <c r="AFG32" s="92"/>
      <c r="AFH32" s="92"/>
      <c r="AFI32" s="92"/>
      <c r="AFJ32" s="92"/>
      <c r="AFK32" s="92"/>
      <c r="AFL32" s="92"/>
      <c r="AFM32" s="92"/>
      <c r="AFN32" s="92"/>
      <c r="AFO32" s="92"/>
      <c r="AFP32" s="92"/>
      <c r="AFQ32" s="92"/>
      <c r="AFR32" s="92"/>
      <c r="AFS32" s="92"/>
      <c r="AFT32" s="92"/>
      <c r="AFU32" s="92"/>
      <c r="AFV32" s="92"/>
      <c r="AFW32" s="92"/>
      <c r="AFX32" s="92"/>
      <c r="AFY32" s="92"/>
      <c r="AFZ32" s="92"/>
      <c r="AGA32" s="92"/>
      <c r="AGB32" s="92"/>
      <c r="AGC32" s="92"/>
      <c r="AGD32" s="92"/>
      <c r="AGE32" s="92"/>
      <c r="AGF32" s="92"/>
      <c r="AGG32" s="92"/>
      <c r="AGH32" s="92"/>
      <c r="AGI32" s="92"/>
      <c r="AGJ32" s="92"/>
      <c r="AGK32" s="92"/>
      <c r="AGL32" s="92"/>
      <c r="AGM32" s="92"/>
      <c r="AGN32" s="92"/>
      <c r="AGO32" s="92"/>
      <c r="AGP32" s="92"/>
      <c r="AGQ32" s="92"/>
      <c r="AGR32" s="92"/>
      <c r="AGS32" s="92"/>
      <c r="AGT32" s="92"/>
      <c r="AGU32" s="92"/>
      <c r="AGV32" s="92"/>
      <c r="AGW32" s="92"/>
      <c r="AGX32" s="92"/>
      <c r="AGY32" s="92"/>
      <c r="AGZ32" s="92"/>
      <c r="AHA32" s="92"/>
      <c r="AHB32" s="92"/>
      <c r="AHC32" s="92"/>
      <c r="AHD32" s="92"/>
      <c r="AHE32" s="92"/>
      <c r="AHF32" s="92"/>
      <c r="AHG32" s="92"/>
      <c r="AHH32" s="92"/>
      <c r="AHI32" s="92"/>
      <c r="AHJ32" s="92"/>
      <c r="AHK32" s="92"/>
      <c r="AHL32" s="92"/>
      <c r="AHM32" s="92"/>
      <c r="AHN32" s="92"/>
      <c r="AHO32" s="92"/>
      <c r="AHP32" s="92"/>
      <c r="AHQ32" s="92"/>
      <c r="AHR32" s="92"/>
      <c r="AHS32" s="92"/>
      <c r="AHT32" s="92"/>
      <c r="AHU32" s="92"/>
      <c r="AHV32" s="92"/>
      <c r="AHW32" s="92"/>
      <c r="AHX32" s="92"/>
      <c r="AHY32" s="92"/>
      <c r="AHZ32" s="92"/>
      <c r="AIA32" s="92"/>
      <c r="AIB32" s="92"/>
      <c r="AIC32" s="92"/>
      <c r="AID32" s="92"/>
      <c r="AIE32" s="92"/>
      <c r="AIF32" s="92"/>
      <c r="AIG32" s="92"/>
      <c r="AIH32" s="92"/>
      <c r="AII32" s="92"/>
      <c r="AIJ32" s="92"/>
      <c r="AIK32" s="92"/>
      <c r="AIL32" s="92"/>
      <c r="AIM32" s="92"/>
      <c r="AIN32" s="92"/>
      <c r="AIO32" s="92"/>
      <c r="AIP32" s="92"/>
      <c r="AIQ32" s="92"/>
      <c r="AIR32" s="92"/>
      <c r="AIS32" s="92"/>
      <c r="AIT32" s="92"/>
      <c r="AIU32" s="92"/>
      <c r="AIV32" s="92"/>
      <c r="AIW32" s="92"/>
      <c r="AIX32" s="92"/>
      <c r="AIY32" s="92"/>
      <c r="AIZ32" s="92"/>
      <c r="AJA32" s="92"/>
      <c r="AJB32" s="92"/>
      <c r="AJC32" s="92"/>
      <c r="AJD32" s="92"/>
      <c r="AJE32" s="92"/>
      <c r="AJF32" s="92"/>
      <c r="AJG32" s="92"/>
      <c r="AJH32" s="92"/>
      <c r="AJI32" s="92"/>
      <c r="AJJ32" s="92"/>
      <c r="AJK32" s="92"/>
      <c r="AJL32" s="92"/>
      <c r="AJM32" s="92"/>
      <c r="AJN32" s="92"/>
      <c r="AJO32" s="92"/>
      <c r="AJP32" s="92"/>
      <c r="AJQ32" s="92"/>
      <c r="AJR32" s="92"/>
      <c r="AJS32" s="92"/>
      <c r="AJT32" s="92"/>
      <c r="AJU32" s="92"/>
      <c r="AJV32" s="92"/>
      <c r="AJW32" s="92"/>
      <c r="AJX32" s="92"/>
      <c r="AJY32" s="92"/>
      <c r="AJZ32" s="92"/>
      <c r="AKA32" s="92"/>
      <c r="AKB32" s="92"/>
      <c r="AKC32" s="92"/>
      <c r="AKD32" s="92"/>
      <c r="AKE32" s="92"/>
      <c r="AKF32" s="92"/>
      <c r="AKG32" s="92"/>
      <c r="AKH32" s="92"/>
      <c r="AKI32" s="92"/>
      <c r="AKJ32" s="92"/>
      <c r="AKK32" s="92"/>
      <c r="AKL32" s="92"/>
      <c r="AKM32" s="92"/>
      <c r="AKN32" s="92"/>
      <c r="AKO32" s="92"/>
      <c r="AKP32" s="92"/>
      <c r="AKQ32" s="92"/>
      <c r="AKR32" s="92"/>
      <c r="AKS32" s="92"/>
      <c r="AKT32" s="92"/>
      <c r="AKU32" s="92"/>
      <c r="AKV32" s="92"/>
      <c r="AKW32" s="92"/>
      <c r="AKX32" s="92"/>
      <c r="AKY32" s="92"/>
      <c r="AKZ32" s="92"/>
      <c r="ALA32" s="92"/>
      <c r="ALB32" s="92"/>
      <c r="ALC32" s="92"/>
      <c r="ALD32" s="92"/>
      <c r="ALE32" s="92"/>
      <c r="ALF32" s="92"/>
      <c r="ALG32" s="92"/>
      <c r="ALH32" s="92"/>
      <c r="ALI32" s="92"/>
      <c r="ALJ32" s="92"/>
      <c r="ALK32" s="92"/>
      <c r="ALL32" s="92"/>
      <c r="ALM32" s="92"/>
      <c r="ALN32" s="92"/>
      <c r="ALO32" s="92"/>
      <c r="ALP32" s="92"/>
      <c r="ALQ32" s="92"/>
      <c r="ALR32" s="92"/>
      <c r="ALS32" s="92"/>
      <c r="ALT32" s="92"/>
      <c r="ALU32" s="92"/>
      <c r="ALV32" s="92"/>
      <c r="ALW32" s="92"/>
      <c r="ALX32" s="92"/>
      <c r="ALY32" s="92"/>
      <c r="ALZ32" s="92"/>
      <c r="AMA32" s="92"/>
      <c r="AMB32" s="92"/>
      <c r="AMC32" s="92"/>
      <c r="AMD32" s="92"/>
      <c r="AME32" s="92"/>
      <c r="AMF32" s="92"/>
      <c r="AMG32" s="92"/>
      <c r="AMH32" s="92"/>
      <c r="AMI32" s="92"/>
      <c r="AMJ32" s="92"/>
    </row>
    <row r="33" spans="1:21" ht="16.5" customHeight="1">
      <c r="A33" s="229" t="s">
        <v>144</v>
      </c>
      <c r="B33" s="207" t="s">
        <v>145</v>
      </c>
      <c r="C33" s="207"/>
      <c r="D33" s="100">
        <v>3</v>
      </c>
      <c r="E33" s="131">
        <f>D33*45</f>
        <v>135</v>
      </c>
      <c r="F33" s="244" t="s">
        <v>145</v>
      </c>
      <c r="G33" s="244"/>
      <c r="H33" s="109"/>
      <c r="I33" s="183"/>
      <c r="J33" s="244" t="s">
        <v>145</v>
      </c>
      <c r="K33" s="244"/>
      <c r="L33" s="109"/>
      <c r="M33" s="183"/>
      <c r="N33" s="244" t="s">
        <v>145</v>
      </c>
      <c r="O33" s="244"/>
      <c r="P33" s="109"/>
      <c r="Q33" s="183"/>
      <c r="R33" s="244" t="s">
        <v>145</v>
      </c>
      <c r="S33" s="244"/>
      <c r="T33" s="109"/>
      <c r="U33" s="183"/>
    </row>
    <row r="34" spans="1:21" ht="16.5" customHeight="1">
      <c r="A34" s="229"/>
      <c r="B34" s="130" t="s">
        <v>146</v>
      </c>
      <c r="C34" s="130"/>
      <c r="D34" s="100">
        <v>5</v>
      </c>
      <c r="E34" s="136">
        <f>D34*70</f>
        <v>350</v>
      </c>
      <c r="F34" s="244" t="s">
        <v>146</v>
      </c>
      <c r="G34" s="244"/>
      <c r="H34" s="109"/>
      <c r="I34" s="184"/>
      <c r="J34" s="244" t="s">
        <v>146</v>
      </c>
      <c r="K34" s="244"/>
      <c r="L34" s="109"/>
      <c r="M34" s="184"/>
      <c r="N34" s="244" t="s">
        <v>146</v>
      </c>
      <c r="O34" s="244"/>
      <c r="P34" s="109"/>
      <c r="Q34" s="184"/>
      <c r="R34" s="244" t="s">
        <v>146</v>
      </c>
      <c r="S34" s="244"/>
      <c r="T34" s="109"/>
      <c r="U34" s="184"/>
    </row>
    <row r="35" spans="1:21" ht="16.2">
      <c r="A35" s="229"/>
      <c r="B35" s="130" t="s">
        <v>147</v>
      </c>
      <c r="C35" s="130"/>
      <c r="D35" s="100">
        <v>2.5</v>
      </c>
      <c r="E35" s="131">
        <f>D35*75</f>
        <v>187.5</v>
      </c>
      <c r="F35" s="244" t="s">
        <v>147</v>
      </c>
      <c r="G35" s="244"/>
      <c r="H35" s="109"/>
      <c r="I35" s="183"/>
      <c r="J35" s="244" t="s">
        <v>147</v>
      </c>
      <c r="K35" s="244"/>
      <c r="L35" s="109"/>
      <c r="M35" s="183"/>
      <c r="N35" s="244" t="s">
        <v>147</v>
      </c>
      <c r="O35" s="244"/>
      <c r="P35" s="109"/>
      <c r="Q35" s="183"/>
      <c r="R35" s="244" t="s">
        <v>147</v>
      </c>
      <c r="S35" s="244"/>
      <c r="T35" s="109"/>
      <c r="U35" s="183"/>
    </row>
    <row r="36" spans="1:21" ht="16.2">
      <c r="A36" s="229"/>
      <c r="B36" s="130" t="s">
        <v>148</v>
      </c>
      <c r="C36" s="130"/>
      <c r="D36" s="100">
        <v>1.6</v>
      </c>
      <c r="E36" s="136">
        <f>D36*25</f>
        <v>40</v>
      </c>
      <c r="F36" s="244" t="s">
        <v>148</v>
      </c>
      <c r="G36" s="244"/>
      <c r="H36" s="109"/>
      <c r="I36" s="184"/>
      <c r="J36" s="244" t="s">
        <v>148</v>
      </c>
      <c r="K36" s="244"/>
      <c r="L36" s="109"/>
      <c r="M36" s="184"/>
      <c r="N36" s="244" t="s">
        <v>148</v>
      </c>
      <c r="O36" s="244"/>
      <c r="P36" s="109"/>
      <c r="Q36" s="184"/>
      <c r="R36" s="244" t="s">
        <v>148</v>
      </c>
      <c r="S36" s="244"/>
      <c r="T36" s="109"/>
      <c r="U36" s="184"/>
    </row>
    <row r="37" spans="1:21" ht="16.2">
      <c r="A37" s="229"/>
      <c r="B37" s="130" t="s">
        <v>149</v>
      </c>
      <c r="C37" s="130"/>
      <c r="D37" s="101">
        <v>0</v>
      </c>
      <c r="E37" s="131">
        <f>D37*60</f>
        <v>0</v>
      </c>
      <c r="F37" s="244" t="s">
        <v>149</v>
      </c>
      <c r="G37" s="244"/>
      <c r="H37" s="107"/>
      <c r="I37" s="183"/>
      <c r="J37" s="244" t="s">
        <v>149</v>
      </c>
      <c r="K37" s="244"/>
      <c r="L37" s="107"/>
      <c r="M37" s="183"/>
      <c r="N37" s="244" t="s">
        <v>149</v>
      </c>
      <c r="O37" s="244"/>
      <c r="P37" s="107"/>
      <c r="Q37" s="183"/>
      <c r="R37" s="244" t="s">
        <v>149</v>
      </c>
      <c r="S37" s="244"/>
      <c r="T37" s="107"/>
      <c r="U37" s="183"/>
    </row>
    <row r="38" spans="1:21" ht="16.2">
      <c r="A38" s="229"/>
      <c r="B38" s="209" t="s">
        <v>150</v>
      </c>
      <c r="C38" s="209"/>
      <c r="D38" s="101">
        <v>0</v>
      </c>
      <c r="E38" s="136">
        <f>D38*120</f>
        <v>0</v>
      </c>
      <c r="F38" s="245" t="s">
        <v>150</v>
      </c>
      <c r="G38" s="245"/>
      <c r="H38" s="107"/>
      <c r="I38" s="184"/>
      <c r="J38" s="245" t="s">
        <v>181</v>
      </c>
      <c r="K38" s="245"/>
      <c r="L38" s="115"/>
      <c r="M38" s="184"/>
      <c r="N38" s="245" t="s">
        <v>150</v>
      </c>
      <c r="O38" s="245"/>
      <c r="P38" s="109"/>
      <c r="Q38" s="184"/>
      <c r="R38" s="245" t="s">
        <v>150</v>
      </c>
      <c r="S38" s="245"/>
      <c r="T38" s="107"/>
      <c r="U38" s="184"/>
    </row>
    <row r="39" spans="1:21" s="151" customFormat="1" ht="16.2">
      <c r="A39" s="149"/>
      <c r="B39" s="207" t="s">
        <v>152</v>
      </c>
      <c r="C39" s="207"/>
      <c r="D39" s="150"/>
      <c r="E39" s="131">
        <f>SUM(E33:E37)</f>
        <v>712.5</v>
      </c>
      <c r="F39" s="244" t="s">
        <v>152</v>
      </c>
      <c r="G39" s="244"/>
      <c r="H39" s="185"/>
      <c r="I39" s="183"/>
      <c r="J39" s="244" t="s">
        <v>152</v>
      </c>
      <c r="K39" s="244"/>
      <c r="L39" s="185"/>
      <c r="M39" s="183"/>
      <c r="N39" s="244" t="s">
        <v>152</v>
      </c>
      <c r="O39" s="244"/>
      <c r="P39" s="185"/>
      <c r="Q39" s="183"/>
      <c r="R39" s="244" t="s">
        <v>152</v>
      </c>
      <c r="S39" s="244"/>
      <c r="T39" s="185"/>
      <c r="U39" s="183"/>
    </row>
    <row r="40" spans="1:21" ht="16.2">
      <c r="A40" s="152"/>
      <c r="B40" s="152" t="s">
        <v>182</v>
      </c>
      <c r="C40" s="152"/>
      <c r="D40" s="152"/>
      <c r="E40" s="152"/>
      <c r="F40" s="152"/>
      <c r="G40" s="152"/>
      <c r="H40" s="152" t="s">
        <v>183</v>
      </c>
      <c r="I40" s="152"/>
      <c r="J40" s="152"/>
      <c r="K40" s="152"/>
      <c r="L40" s="152"/>
      <c r="M40" s="152"/>
      <c r="N40" s="152"/>
      <c r="O40" s="152"/>
      <c r="P40" s="152" t="s">
        <v>184</v>
      </c>
      <c r="Q40" s="152"/>
      <c r="R40" s="152"/>
      <c r="S40" s="152"/>
      <c r="T40" s="152"/>
      <c r="U40" s="152"/>
    </row>
  </sheetData>
  <mergeCells count="69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1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3月菜單-午餐</vt:lpstr>
      <vt:lpstr>3.3-3.7</vt:lpstr>
      <vt:lpstr>3.10-3.14</vt:lpstr>
      <vt:lpstr>3.17-3.21</vt:lpstr>
      <vt:lpstr>3.24-3.28</vt:lpstr>
      <vt:lpstr>3.31</vt:lpstr>
      <vt:lpstr>'3月菜單-午餐'!Print_Area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 User</dc:creator>
  <dc:description/>
  <cp:lastModifiedBy>user</cp:lastModifiedBy>
  <cp:revision>49</cp:revision>
  <cp:lastPrinted>2019-12-24T09:27:42Z</cp:lastPrinted>
  <dcterms:created xsi:type="dcterms:W3CDTF">2017-02-04T06:18:50Z</dcterms:created>
  <dcterms:modified xsi:type="dcterms:W3CDTF">2025-02-17T05:50:10Z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Test Computer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